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0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12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4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6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7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drawings/drawing18.xml" ContentType="application/vnd.openxmlformats-officedocument.drawing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19.xml" ContentType="application/vnd.openxmlformats-officedocument.drawing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0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21.xml" ContentType="application/vnd.openxmlformats-officedocument.drawing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athan\Desktop\nathan\"/>
    </mc:Choice>
  </mc:AlternateContent>
  <bookViews>
    <workbookView xWindow="5655" yWindow="405" windowWidth="31215" windowHeight="20745" tabRatio="851" activeTab="1"/>
  </bookViews>
  <sheets>
    <sheet name="Data" sheetId="1" r:id="rId1"/>
    <sheet name="Composite" sheetId="40" r:id="rId2"/>
    <sheet name="Viability Ratio" sheetId="55" r:id="rId3"/>
    <sheet name="Viability Score" sheetId="56" r:id="rId4"/>
    <sheet name="Net Income Ratio" sheetId="57" r:id="rId5"/>
    <sheet name="Net Income Score" sheetId="58" r:id="rId6"/>
    <sheet name="Primary Reserve Ratio" sheetId="59" r:id="rId7"/>
    <sheet name="Primary Reserve Score" sheetId="60" r:id="rId8"/>
    <sheet name="BGSU" sheetId="2" r:id="rId9"/>
    <sheet name="Central St." sheetId="28" r:id="rId10"/>
    <sheet name="Cleveland St." sheetId="27" r:id="rId11"/>
    <sheet name="Kent St." sheetId="29" r:id="rId12"/>
    <sheet name="Miami" sheetId="30" r:id="rId13"/>
    <sheet name="NEOMED" sheetId="31" r:id="rId14"/>
    <sheet name="Ohio St." sheetId="36" r:id="rId15"/>
    <sheet name="Ohio U." sheetId="35" r:id="rId16"/>
    <sheet name="Shawnee St." sheetId="34" r:id="rId17"/>
    <sheet name="U. Akron" sheetId="33" r:id="rId18"/>
    <sheet name="U. Cincinnati" sheetId="32" r:id="rId19"/>
    <sheet name="U. Toledo" sheetId="37" r:id="rId20"/>
    <sheet name="Wright St." sheetId="38" r:id="rId21"/>
    <sheet name="Youngstown St." sheetId="39" r:id="rId2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39" l="1"/>
  <c r="E10" i="39"/>
  <c r="D10" i="39"/>
  <c r="F9" i="39"/>
  <c r="E9" i="39"/>
  <c r="D9" i="39"/>
  <c r="F8" i="39"/>
  <c r="E8" i="39"/>
  <c r="D8" i="39"/>
  <c r="F7" i="39"/>
  <c r="E7" i="39"/>
  <c r="D7" i="39"/>
  <c r="F6" i="39"/>
  <c r="E6" i="39"/>
  <c r="D6" i="39"/>
  <c r="F5" i="39"/>
  <c r="E5" i="39"/>
  <c r="D5" i="39"/>
  <c r="F4" i="39"/>
  <c r="E4" i="39"/>
  <c r="D4" i="39"/>
  <c r="F10" i="38"/>
  <c r="E10" i="38"/>
  <c r="D10" i="38"/>
  <c r="F9" i="38"/>
  <c r="E9" i="38"/>
  <c r="D9" i="38"/>
  <c r="F8" i="38"/>
  <c r="E8" i="38"/>
  <c r="D8" i="38"/>
  <c r="F7" i="38"/>
  <c r="E7" i="38"/>
  <c r="D7" i="38"/>
  <c r="F6" i="38"/>
  <c r="E6" i="38"/>
  <c r="D6" i="38"/>
  <c r="F5" i="38"/>
  <c r="E5" i="38"/>
  <c r="D5" i="38"/>
  <c r="F4" i="38"/>
  <c r="E4" i="38"/>
  <c r="D4" i="38"/>
  <c r="F10" i="37"/>
  <c r="E10" i="37"/>
  <c r="D10" i="37"/>
  <c r="F9" i="37"/>
  <c r="E9" i="37"/>
  <c r="D9" i="37"/>
  <c r="F8" i="37"/>
  <c r="E8" i="37"/>
  <c r="D8" i="37"/>
  <c r="F7" i="37"/>
  <c r="E7" i="37"/>
  <c r="D7" i="37"/>
  <c r="F6" i="37"/>
  <c r="E6" i="37"/>
  <c r="D6" i="37"/>
  <c r="F5" i="37"/>
  <c r="E5" i="37"/>
  <c r="D5" i="37"/>
  <c r="F4" i="37"/>
  <c r="E4" i="37"/>
  <c r="D4" i="37"/>
  <c r="F10" i="32"/>
  <c r="E10" i="32"/>
  <c r="D10" i="32"/>
  <c r="F9" i="32"/>
  <c r="E9" i="32"/>
  <c r="D9" i="32"/>
  <c r="F8" i="32"/>
  <c r="E8" i="32"/>
  <c r="D8" i="32"/>
  <c r="F7" i="32"/>
  <c r="E7" i="32"/>
  <c r="D7" i="32"/>
  <c r="F6" i="32"/>
  <c r="E6" i="32"/>
  <c r="D6" i="32"/>
  <c r="F5" i="32"/>
  <c r="E5" i="32"/>
  <c r="D5" i="32"/>
  <c r="F4" i="32"/>
  <c r="E4" i="32"/>
  <c r="D4" i="32"/>
  <c r="F10" i="33"/>
  <c r="E10" i="33"/>
  <c r="D10" i="33"/>
  <c r="F9" i="33"/>
  <c r="E9" i="33"/>
  <c r="D9" i="33"/>
  <c r="F8" i="33"/>
  <c r="E8" i="33"/>
  <c r="D8" i="33"/>
  <c r="F7" i="33"/>
  <c r="E7" i="33"/>
  <c r="D7" i="33"/>
  <c r="F6" i="33"/>
  <c r="E6" i="33"/>
  <c r="D6" i="33"/>
  <c r="F5" i="33"/>
  <c r="E5" i="33"/>
  <c r="D5" i="33"/>
  <c r="F4" i="33"/>
  <c r="E4" i="33"/>
  <c r="D4" i="33"/>
  <c r="F10" i="34"/>
  <c r="E10" i="34"/>
  <c r="D10" i="34"/>
  <c r="F9" i="34"/>
  <c r="E9" i="34"/>
  <c r="D9" i="34"/>
  <c r="F8" i="34"/>
  <c r="E8" i="34"/>
  <c r="D8" i="34"/>
  <c r="F7" i="34"/>
  <c r="E7" i="34"/>
  <c r="D7" i="34"/>
  <c r="F6" i="34"/>
  <c r="E6" i="34"/>
  <c r="D6" i="34"/>
  <c r="F5" i="34"/>
  <c r="E5" i="34"/>
  <c r="D5" i="34"/>
  <c r="F4" i="34"/>
  <c r="E4" i="34"/>
  <c r="D4" i="34"/>
  <c r="F10" i="35"/>
  <c r="E10" i="35"/>
  <c r="D10" i="35"/>
  <c r="F9" i="35"/>
  <c r="E9" i="35"/>
  <c r="D9" i="35"/>
  <c r="F8" i="35"/>
  <c r="E8" i="35"/>
  <c r="D8" i="35"/>
  <c r="F7" i="35"/>
  <c r="E7" i="35"/>
  <c r="D7" i="35"/>
  <c r="F6" i="35"/>
  <c r="E6" i="35"/>
  <c r="D6" i="35"/>
  <c r="F5" i="35"/>
  <c r="E5" i="35"/>
  <c r="D5" i="35"/>
  <c r="F4" i="35"/>
  <c r="E4" i="35"/>
  <c r="D4" i="35"/>
  <c r="F10" i="36"/>
  <c r="E10" i="36"/>
  <c r="D10" i="36"/>
  <c r="F9" i="36"/>
  <c r="E9" i="36"/>
  <c r="D9" i="36"/>
  <c r="F8" i="36"/>
  <c r="E8" i="36"/>
  <c r="D8" i="36"/>
  <c r="F7" i="36"/>
  <c r="E7" i="36"/>
  <c r="D7" i="36"/>
  <c r="F6" i="36"/>
  <c r="E6" i="36"/>
  <c r="D6" i="36"/>
  <c r="F5" i="36"/>
  <c r="E5" i="36"/>
  <c r="D5" i="36"/>
  <c r="F4" i="36"/>
  <c r="E4" i="36"/>
  <c r="D4" i="36"/>
  <c r="F10" i="31"/>
  <c r="E10" i="31"/>
  <c r="D10" i="31"/>
  <c r="F9" i="31"/>
  <c r="E9" i="31"/>
  <c r="D9" i="31"/>
  <c r="F8" i="31"/>
  <c r="E8" i="31"/>
  <c r="D8" i="31"/>
  <c r="F7" i="31"/>
  <c r="E7" i="31"/>
  <c r="D7" i="31"/>
  <c r="F6" i="31"/>
  <c r="E6" i="31"/>
  <c r="D6" i="31"/>
  <c r="F5" i="31"/>
  <c r="E5" i="31"/>
  <c r="D5" i="31"/>
  <c r="F4" i="31"/>
  <c r="E4" i="31"/>
  <c r="D4" i="31"/>
  <c r="F10" i="30"/>
  <c r="E10" i="30"/>
  <c r="D10" i="30"/>
  <c r="F9" i="30"/>
  <c r="E9" i="30"/>
  <c r="D9" i="30"/>
  <c r="F8" i="30"/>
  <c r="E8" i="30"/>
  <c r="D8" i="30"/>
  <c r="F7" i="30"/>
  <c r="E7" i="30"/>
  <c r="D7" i="30"/>
  <c r="F6" i="30"/>
  <c r="E6" i="30"/>
  <c r="D6" i="30"/>
  <c r="F5" i="30"/>
  <c r="E5" i="30"/>
  <c r="D5" i="30"/>
  <c r="F4" i="30"/>
  <c r="E4" i="30"/>
  <c r="D4" i="30"/>
  <c r="F10" i="29"/>
  <c r="E10" i="29"/>
  <c r="D10" i="29"/>
  <c r="F9" i="29"/>
  <c r="E9" i="29"/>
  <c r="D9" i="29"/>
  <c r="F8" i="29"/>
  <c r="E8" i="29"/>
  <c r="D8" i="29"/>
  <c r="F7" i="29"/>
  <c r="E7" i="29"/>
  <c r="D7" i="29"/>
  <c r="F6" i="29"/>
  <c r="E6" i="29"/>
  <c r="D6" i="29"/>
  <c r="F5" i="29"/>
  <c r="E5" i="29"/>
  <c r="D5" i="29"/>
  <c r="F4" i="29"/>
  <c r="E4" i="29"/>
  <c r="D4" i="29"/>
  <c r="F10" i="27"/>
  <c r="E10" i="27"/>
  <c r="D10" i="27"/>
  <c r="F9" i="27"/>
  <c r="E9" i="27"/>
  <c r="D9" i="27"/>
  <c r="F8" i="27"/>
  <c r="E8" i="27"/>
  <c r="D8" i="27"/>
  <c r="F7" i="27"/>
  <c r="E7" i="27"/>
  <c r="D7" i="27"/>
  <c r="F6" i="27"/>
  <c r="E6" i="27"/>
  <c r="D6" i="27"/>
  <c r="F5" i="27"/>
  <c r="E5" i="27"/>
  <c r="D5" i="27"/>
  <c r="F4" i="27"/>
  <c r="E4" i="27"/>
  <c r="D4" i="27"/>
  <c r="F10" i="28"/>
  <c r="E10" i="28"/>
  <c r="D10" i="28"/>
  <c r="F9" i="28"/>
  <c r="E9" i="28"/>
  <c r="D9" i="28"/>
  <c r="F8" i="28"/>
  <c r="E8" i="28"/>
  <c r="D8" i="28"/>
  <c r="F7" i="28"/>
  <c r="E7" i="28"/>
  <c r="D7" i="28"/>
  <c r="F6" i="28"/>
  <c r="E6" i="28"/>
  <c r="D6" i="28"/>
  <c r="F5" i="28"/>
  <c r="E5" i="28"/>
  <c r="D5" i="28"/>
  <c r="F4" i="28"/>
  <c r="E4" i="28"/>
  <c r="D4" i="28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G4" i="28"/>
  <c r="H4" i="28"/>
  <c r="I4" i="28"/>
  <c r="J4" i="28"/>
  <c r="K4" i="28"/>
  <c r="G5" i="28"/>
  <c r="H5" i="28"/>
  <c r="I5" i="28"/>
  <c r="J5" i="28"/>
  <c r="K5" i="28"/>
  <c r="J19" i="60" l="1"/>
  <c r="I19" i="60"/>
  <c r="H19" i="60"/>
  <c r="G19" i="60"/>
  <c r="F19" i="60"/>
  <c r="AA7" i="1"/>
  <c r="E8" i="60" s="1"/>
  <c r="AB7" i="1"/>
  <c r="AC7" i="1"/>
  <c r="AD7" i="1"/>
  <c r="AE7" i="1"/>
  <c r="AF7" i="1"/>
  <c r="J18" i="60"/>
  <c r="I18" i="60"/>
  <c r="H18" i="60"/>
  <c r="G18" i="60"/>
  <c r="F18" i="60"/>
  <c r="J17" i="60"/>
  <c r="I17" i="60"/>
  <c r="H17" i="60"/>
  <c r="G17" i="60"/>
  <c r="F17" i="60"/>
  <c r="J16" i="60"/>
  <c r="I16" i="60"/>
  <c r="H16" i="60"/>
  <c r="G16" i="60"/>
  <c r="F16" i="60"/>
  <c r="J15" i="60"/>
  <c r="I15" i="60"/>
  <c r="H15" i="60"/>
  <c r="G15" i="60"/>
  <c r="F15" i="60"/>
  <c r="J14" i="60"/>
  <c r="I14" i="60"/>
  <c r="H14" i="60"/>
  <c r="G14" i="60"/>
  <c r="F14" i="60"/>
  <c r="J13" i="60"/>
  <c r="I13" i="60"/>
  <c r="H13" i="60"/>
  <c r="G13" i="60"/>
  <c r="F13" i="60"/>
  <c r="J12" i="60"/>
  <c r="I12" i="60"/>
  <c r="H12" i="60"/>
  <c r="G12" i="60"/>
  <c r="F12" i="60"/>
  <c r="E12" i="60"/>
  <c r="J11" i="60"/>
  <c r="I11" i="60"/>
  <c r="H11" i="60"/>
  <c r="G11" i="60"/>
  <c r="F11" i="60"/>
  <c r="J10" i="60"/>
  <c r="I10" i="60"/>
  <c r="H10" i="60"/>
  <c r="G10" i="60"/>
  <c r="F10" i="60"/>
  <c r="J9" i="60"/>
  <c r="I9" i="60"/>
  <c r="H9" i="60"/>
  <c r="G9" i="60"/>
  <c r="F9" i="60"/>
  <c r="J8" i="60"/>
  <c r="I8" i="60"/>
  <c r="H8" i="60"/>
  <c r="G8" i="60"/>
  <c r="F8" i="60"/>
  <c r="J7" i="60"/>
  <c r="I7" i="60"/>
  <c r="H7" i="60"/>
  <c r="G7" i="60"/>
  <c r="F7" i="60"/>
  <c r="J6" i="60"/>
  <c r="I6" i="60"/>
  <c r="H6" i="60"/>
  <c r="G6" i="60"/>
  <c r="F6" i="60"/>
  <c r="A3" i="60"/>
  <c r="A2" i="60"/>
  <c r="J19" i="59"/>
  <c r="I19" i="59"/>
  <c r="H19" i="59"/>
  <c r="G19" i="59"/>
  <c r="F19" i="59"/>
  <c r="J18" i="59"/>
  <c r="I18" i="59"/>
  <c r="H18" i="59"/>
  <c r="G18" i="59"/>
  <c r="F18" i="59"/>
  <c r="J17" i="59"/>
  <c r="I17" i="59"/>
  <c r="H17" i="59"/>
  <c r="G17" i="59"/>
  <c r="F17" i="59"/>
  <c r="J16" i="59"/>
  <c r="I16" i="59"/>
  <c r="H16" i="59"/>
  <c r="G16" i="59"/>
  <c r="F16" i="59"/>
  <c r="J15" i="59"/>
  <c r="I15" i="59"/>
  <c r="H15" i="59"/>
  <c r="G15" i="59"/>
  <c r="F15" i="59"/>
  <c r="J14" i="59"/>
  <c r="I14" i="59"/>
  <c r="H14" i="59"/>
  <c r="G14" i="59"/>
  <c r="F14" i="59"/>
  <c r="J13" i="59"/>
  <c r="I13" i="59"/>
  <c r="H13" i="59"/>
  <c r="G13" i="59"/>
  <c r="F13" i="59"/>
  <c r="J12" i="59"/>
  <c r="I12" i="59"/>
  <c r="H12" i="59"/>
  <c r="G12" i="59"/>
  <c r="F12" i="59"/>
  <c r="J11" i="59"/>
  <c r="I11" i="59"/>
  <c r="H11" i="59"/>
  <c r="G11" i="59"/>
  <c r="F11" i="59"/>
  <c r="J10" i="59"/>
  <c r="I10" i="59"/>
  <c r="H10" i="59"/>
  <c r="G10" i="59"/>
  <c r="F10" i="59"/>
  <c r="J9" i="59"/>
  <c r="I9" i="59"/>
  <c r="H9" i="59"/>
  <c r="G9" i="59"/>
  <c r="F9" i="59"/>
  <c r="E9" i="59"/>
  <c r="J8" i="59"/>
  <c r="I8" i="59"/>
  <c r="H8" i="59"/>
  <c r="G8" i="59"/>
  <c r="F8" i="59"/>
  <c r="J7" i="59"/>
  <c r="I7" i="59"/>
  <c r="H7" i="59"/>
  <c r="G7" i="59"/>
  <c r="F7" i="59"/>
  <c r="J6" i="59"/>
  <c r="I6" i="59"/>
  <c r="H6" i="59"/>
  <c r="G6" i="59"/>
  <c r="F6" i="59"/>
  <c r="A3" i="59"/>
  <c r="A2" i="59"/>
  <c r="J19" i="58"/>
  <c r="I19" i="58"/>
  <c r="H19" i="58"/>
  <c r="G19" i="58"/>
  <c r="F19" i="58"/>
  <c r="J18" i="58"/>
  <c r="I18" i="58"/>
  <c r="H18" i="58"/>
  <c r="G18" i="58"/>
  <c r="F18" i="58"/>
  <c r="J17" i="58"/>
  <c r="I17" i="58"/>
  <c r="H17" i="58"/>
  <c r="G17" i="58"/>
  <c r="F17" i="58"/>
  <c r="J16" i="58"/>
  <c r="I16" i="58"/>
  <c r="H16" i="58"/>
  <c r="G16" i="58"/>
  <c r="F16" i="58"/>
  <c r="J15" i="58"/>
  <c r="I15" i="58"/>
  <c r="H15" i="58"/>
  <c r="G15" i="58"/>
  <c r="F15" i="58"/>
  <c r="J14" i="58"/>
  <c r="I14" i="58"/>
  <c r="H14" i="58"/>
  <c r="G14" i="58"/>
  <c r="F14" i="58"/>
  <c r="J13" i="58"/>
  <c r="I13" i="58"/>
  <c r="H13" i="58"/>
  <c r="G13" i="58"/>
  <c r="F13" i="58"/>
  <c r="J12" i="58"/>
  <c r="I12" i="58"/>
  <c r="H12" i="58"/>
  <c r="G12" i="58"/>
  <c r="F12" i="58"/>
  <c r="J11" i="58"/>
  <c r="I11" i="58"/>
  <c r="H11" i="58"/>
  <c r="G11" i="58"/>
  <c r="F11" i="58"/>
  <c r="J10" i="58"/>
  <c r="I10" i="58"/>
  <c r="H10" i="58"/>
  <c r="G10" i="58"/>
  <c r="F10" i="58"/>
  <c r="J9" i="58"/>
  <c r="I9" i="58"/>
  <c r="H9" i="58"/>
  <c r="G9" i="58"/>
  <c r="F9" i="58"/>
  <c r="J8" i="58"/>
  <c r="I8" i="58"/>
  <c r="H8" i="58"/>
  <c r="G8" i="58"/>
  <c r="F8" i="58"/>
  <c r="E8" i="58"/>
  <c r="J7" i="58"/>
  <c r="I7" i="58"/>
  <c r="H7" i="58"/>
  <c r="G7" i="58"/>
  <c r="F7" i="58"/>
  <c r="J6" i="58"/>
  <c r="I6" i="58"/>
  <c r="H6" i="58"/>
  <c r="G6" i="58"/>
  <c r="F6" i="58"/>
  <c r="A3" i="58"/>
  <c r="A2" i="58"/>
  <c r="J19" i="57"/>
  <c r="I19" i="57"/>
  <c r="H19" i="57"/>
  <c r="G19" i="57"/>
  <c r="F19" i="57"/>
  <c r="J18" i="57"/>
  <c r="I18" i="57"/>
  <c r="H18" i="57"/>
  <c r="G18" i="57"/>
  <c r="F18" i="57"/>
  <c r="J17" i="57"/>
  <c r="I17" i="57"/>
  <c r="H17" i="57"/>
  <c r="G17" i="57"/>
  <c r="F17" i="57"/>
  <c r="E17" i="57"/>
  <c r="J16" i="57"/>
  <c r="I16" i="57"/>
  <c r="H16" i="57"/>
  <c r="G16" i="57"/>
  <c r="F16" i="57"/>
  <c r="J15" i="57"/>
  <c r="I15" i="57"/>
  <c r="H15" i="57"/>
  <c r="G15" i="57"/>
  <c r="F15" i="57"/>
  <c r="J14" i="57"/>
  <c r="I14" i="57"/>
  <c r="H14" i="57"/>
  <c r="G14" i="57"/>
  <c r="F14" i="57"/>
  <c r="J13" i="57"/>
  <c r="I13" i="57"/>
  <c r="H13" i="57"/>
  <c r="G13" i="57"/>
  <c r="F13" i="57"/>
  <c r="E13" i="57"/>
  <c r="J12" i="57"/>
  <c r="I12" i="57"/>
  <c r="H12" i="57"/>
  <c r="G12" i="57"/>
  <c r="F12" i="57"/>
  <c r="J11" i="57"/>
  <c r="I11" i="57"/>
  <c r="H11" i="57"/>
  <c r="G11" i="57"/>
  <c r="F11" i="57"/>
  <c r="J10" i="57"/>
  <c r="I10" i="57"/>
  <c r="H10" i="57"/>
  <c r="G10" i="57"/>
  <c r="F10" i="57"/>
  <c r="J9" i="57"/>
  <c r="I9" i="57"/>
  <c r="H9" i="57"/>
  <c r="G9" i="57"/>
  <c r="F9" i="57"/>
  <c r="J8" i="57"/>
  <c r="I8" i="57"/>
  <c r="H8" i="57"/>
  <c r="G8" i="57"/>
  <c r="F8" i="57"/>
  <c r="J7" i="57"/>
  <c r="I7" i="57"/>
  <c r="H7" i="57"/>
  <c r="G7" i="57"/>
  <c r="F7" i="57"/>
  <c r="J6" i="57"/>
  <c r="I6" i="57"/>
  <c r="H6" i="57"/>
  <c r="G6" i="57"/>
  <c r="F6" i="57"/>
  <c r="A3" i="57"/>
  <c r="A2" i="57"/>
  <c r="J19" i="56"/>
  <c r="I19" i="56"/>
  <c r="H19" i="56"/>
  <c r="G19" i="56"/>
  <c r="F19" i="56"/>
  <c r="J18" i="56"/>
  <c r="I18" i="56"/>
  <c r="H18" i="56"/>
  <c r="G18" i="56"/>
  <c r="F18" i="56"/>
  <c r="J17" i="56"/>
  <c r="I17" i="56"/>
  <c r="H17" i="56"/>
  <c r="G17" i="56"/>
  <c r="F17" i="56"/>
  <c r="J16" i="56"/>
  <c r="I16" i="56"/>
  <c r="H16" i="56"/>
  <c r="G16" i="56"/>
  <c r="F16" i="56"/>
  <c r="E16" i="56"/>
  <c r="J15" i="56"/>
  <c r="I15" i="56"/>
  <c r="H15" i="56"/>
  <c r="G15" i="56"/>
  <c r="F15" i="56"/>
  <c r="J14" i="56"/>
  <c r="I14" i="56"/>
  <c r="H14" i="56"/>
  <c r="G14" i="56"/>
  <c r="F14" i="56"/>
  <c r="J13" i="56"/>
  <c r="I13" i="56"/>
  <c r="H13" i="56"/>
  <c r="G13" i="56"/>
  <c r="F13" i="56"/>
  <c r="J12" i="56"/>
  <c r="I12" i="56"/>
  <c r="H12" i="56"/>
  <c r="G12" i="56"/>
  <c r="F12" i="56"/>
  <c r="E12" i="56"/>
  <c r="J11" i="56"/>
  <c r="I11" i="56"/>
  <c r="H11" i="56"/>
  <c r="G11" i="56"/>
  <c r="F11" i="56"/>
  <c r="J10" i="56"/>
  <c r="I10" i="56"/>
  <c r="H10" i="56"/>
  <c r="G10" i="56"/>
  <c r="F10" i="56"/>
  <c r="J9" i="56"/>
  <c r="I9" i="56"/>
  <c r="H9" i="56"/>
  <c r="G9" i="56"/>
  <c r="F9" i="56"/>
  <c r="J8" i="56"/>
  <c r="I8" i="56"/>
  <c r="H8" i="56"/>
  <c r="G8" i="56"/>
  <c r="F8" i="56"/>
  <c r="E8" i="56"/>
  <c r="J7" i="56"/>
  <c r="I7" i="56"/>
  <c r="H7" i="56"/>
  <c r="G7" i="56"/>
  <c r="F7" i="56"/>
  <c r="J6" i="56"/>
  <c r="I6" i="56"/>
  <c r="H6" i="56"/>
  <c r="G6" i="56"/>
  <c r="F6" i="56"/>
  <c r="A3" i="56"/>
  <c r="A2" i="56"/>
  <c r="J19" i="55"/>
  <c r="I19" i="55"/>
  <c r="H19" i="55"/>
  <c r="G19" i="55"/>
  <c r="F19" i="55"/>
  <c r="J18" i="55"/>
  <c r="I18" i="55"/>
  <c r="H18" i="55"/>
  <c r="G18" i="55"/>
  <c r="F18" i="55"/>
  <c r="J17" i="55"/>
  <c r="I17" i="55"/>
  <c r="H17" i="55"/>
  <c r="G17" i="55"/>
  <c r="F17" i="55"/>
  <c r="E17" i="55"/>
  <c r="J16" i="55"/>
  <c r="I16" i="55"/>
  <c r="H16" i="55"/>
  <c r="G16" i="55"/>
  <c r="F16" i="55"/>
  <c r="J15" i="55"/>
  <c r="I15" i="55"/>
  <c r="H15" i="55"/>
  <c r="G15" i="55"/>
  <c r="F15" i="55"/>
  <c r="J14" i="55"/>
  <c r="I14" i="55"/>
  <c r="H14" i="55"/>
  <c r="G14" i="55"/>
  <c r="F14" i="55"/>
  <c r="J13" i="55"/>
  <c r="I13" i="55"/>
  <c r="H13" i="55"/>
  <c r="G13" i="55"/>
  <c r="F13" i="55"/>
  <c r="E13" i="55"/>
  <c r="J12" i="55"/>
  <c r="I12" i="55"/>
  <c r="H12" i="55"/>
  <c r="G12" i="55"/>
  <c r="F12" i="55"/>
  <c r="J11" i="55"/>
  <c r="I11" i="55"/>
  <c r="H11" i="55"/>
  <c r="G11" i="55"/>
  <c r="F11" i="55"/>
  <c r="J10" i="55"/>
  <c r="I10" i="55"/>
  <c r="H10" i="55"/>
  <c r="G10" i="55"/>
  <c r="F10" i="55"/>
  <c r="J9" i="55"/>
  <c r="I9" i="55"/>
  <c r="H9" i="55"/>
  <c r="G9" i="55"/>
  <c r="F9" i="55"/>
  <c r="E9" i="55"/>
  <c r="J8" i="55"/>
  <c r="I8" i="55"/>
  <c r="H8" i="55"/>
  <c r="G8" i="55"/>
  <c r="F8" i="55"/>
  <c r="J7" i="55"/>
  <c r="I7" i="55"/>
  <c r="H7" i="55"/>
  <c r="G7" i="55"/>
  <c r="F7" i="55"/>
  <c r="J6" i="55"/>
  <c r="I6" i="55"/>
  <c r="H6" i="55"/>
  <c r="G6" i="55"/>
  <c r="F6" i="55"/>
  <c r="A3" i="55"/>
  <c r="A2" i="55"/>
  <c r="A3" i="40"/>
  <c r="A2" i="40"/>
  <c r="J7" i="40"/>
  <c r="J8" i="40"/>
  <c r="J9" i="40"/>
  <c r="J10" i="40"/>
  <c r="J11" i="40"/>
  <c r="J12" i="40"/>
  <c r="J13" i="40"/>
  <c r="J14" i="40"/>
  <c r="J15" i="40"/>
  <c r="J16" i="40"/>
  <c r="J17" i="40"/>
  <c r="J18" i="40"/>
  <c r="J19" i="40"/>
  <c r="J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6" i="40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6" i="40"/>
  <c r="C10" i="39"/>
  <c r="L10" i="39" s="1"/>
  <c r="C9" i="39"/>
  <c r="L9" i="39" s="1"/>
  <c r="C8" i="39"/>
  <c r="L8" i="39" s="1"/>
  <c r="K8" i="39"/>
  <c r="J8" i="39"/>
  <c r="I8" i="39"/>
  <c r="G8" i="39"/>
  <c r="C7" i="39"/>
  <c r="I7" i="39" s="1"/>
  <c r="J7" i="39"/>
  <c r="C6" i="39"/>
  <c r="L5" i="39"/>
  <c r="K5" i="39"/>
  <c r="J5" i="39"/>
  <c r="I5" i="39"/>
  <c r="H5" i="39"/>
  <c r="L4" i="39"/>
  <c r="K4" i="39"/>
  <c r="J4" i="39"/>
  <c r="I4" i="39"/>
  <c r="H4" i="39"/>
  <c r="G4" i="39"/>
  <c r="C10" i="38"/>
  <c r="L10" i="38"/>
  <c r="K10" i="38"/>
  <c r="J10" i="38"/>
  <c r="I10" i="38"/>
  <c r="H10" i="38"/>
  <c r="G10" i="38"/>
  <c r="C9" i="38"/>
  <c r="L9" i="38" s="1"/>
  <c r="K9" i="38"/>
  <c r="J9" i="38"/>
  <c r="I9" i="38"/>
  <c r="C8" i="38"/>
  <c r="C7" i="38"/>
  <c r="I7" i="38" s="1"/>
  <c r="L7" i="38"/>
  <c r="H7" i="38"/>
  <c r="C6" i="38"/>
  <c r="L6" i="38"/>
  <c r="K6" i="38"/>
  <c r="J6" i="38"/>
  <c r="I6" i="38"/>
  <c r="H6" i="38"/>
  <c r="L5" i="38"/>
  <c r="K5" i="38"/>
  <c r="J5" i="38"/>
  <c r="I5" i="38"/>
  <c r="H5" i="38"/>
  <c r="L4" i="38"/>
  <c r="K4" i="38"/>
  <c r="J4" i="38"/>
  <c r="I4" i="38"/>
  <c r="H4" i="38"/>
  <c r="G4" i="38"/>
  <c r="C10" i="37"/>
  <c r="L10" i="37" s="1"/>
  <c r="K10" i="37"/>
  <c r="J10" i="37"/>
  <c r="I10" i="37"/>
  <c r="C9" i="37"/>
  <c r="I9" i="37" s="1"/>
  <c r="C8" i="37"/>
  <c r="L8" i="37" s="1"/>
  <c r="C7" i="37"/>
  <c r="L7" i="37" s="1"/>
  <c r="I7" i="37"/>
  <c r="C6" i="37"/>
  <c r="L6" i="37" s="1"/>
  <c r="J6" i="37"/>
  <c r="G6" i="37"/>
  <c r="L5" i="37"/>
  <c r="K5" i="37"/>
  <c r="J5" i="37"/>
  <c r="I5" i="37"/>
  <c r="H5" i="37"/>
  <c r="L4" i="37"/>
  <c r="K4" i="37"/>
  <c r="J4" i="37"/>
  <c r="I4" i="37"/>
  <c r="H4" i="37"/>
  <c r="G4" i="37"/>
  <c r="C10" i="36"/>
  <c r="I10" i="36"/>
  <c r="C9" i="36"/>
  <c r="I9" i="36" s="1"/>
  <c r="C8" i="36"/>
  <c r="K8" i="36" s="1"/>
  <c r="C7" i="36"/>
  <c r="L7" i="36" s="1"/>
  <c r="C6" i="36"/>
  <c r="I6" i="36" s="1"/>
  <c r="L5" i="36"/>
  <c r="K5" i="36"/>
  <c r="J5" i="36"/>
  <c r="I5" i="36"/>
  <c r="H5" i="36"/>
  <c r="L4" i="36"/>
  <c r="K4" i="36"/>
  <c r="J4" i="36"/>
  <c r="I4" i="36"/>
  <c r="H4" i="36"/>
  <c r="G4" i="36"/>
  <c r="C10" i="35"/>
  <c r="L10" i="35" s="1"/>
  <c r="C9" i="35"/>
  <c r="K9" i="35" s="1"/>
  <c r="L9" i="35"/>
  <c r="J9" i="35"/>
  <c r="I9" i="35"/>
  <c r="H9" i="35"/>
  <c r="C8" i="35"/>
  <c r="J8" i="35" s="1"/>
  <c r="C7" i="35"/>
  <c r="H7" i="35" s="1"/>
  <c r="C6" i="35"/>
  <c r="J6" i="35" s="1"/>
  <c r="I6" i="35"/>
  <c r="H6" i="35"/>
  <c r="G6" i="35"/>
  <c r="L5" i="35"/>
  <c r="K5" i="35"/>
  <c r="J5" i="35"/>
  <c r="I5" i="35"/>
  <c r="H5" i="35"/>
  <c r="G5" i="35"/>
  <c r="L4" i="35"/>
  <c r="K4" i="35"/>
  <c r="J4" i="35"/>
  <c r="I4" i="35"/>
  <c r="H4" i="35"/>
  <c r="G4" i="35"/>
  <c r="C10" i="34"/>
  <c r="K10" i="34" s="1"/>
  <c r="L10" i="34"/>
  <c r="I10" i="34"/>
  <c r="H10" i="34"/>
  <c r="C9" i="34"/>
  <c r="G9" i="34" s="1"/>
  <c r="C8" i="34"/>
  <c r="J8" i="34" s="1"/>
  <c r="L8" i="34"/>
  <c r="H8" i="34"/>
  <c r="C7" i="34"/>
  <c r="H7" i="34" s="1"/>
  <c r="C6" i="34"/>
  <c r="L6" i="34"/>
  <c r="K6" i="34"/>
  <c r="J6" i="34"/>
  <c r="I6" i="34"/>
  <c r="H6" i="34"/>
  <c r="G6" i="34"/>
  <c r="L5" i="34"/>
  <c r="K5" i="34"/>
  <c r="J5" i="34"/>
  <c r="I5" i="34"/>
  <c r="H5" i="34"/>
  <c r="L4" i="34"/>
  <c r="K4" i="34"/>
  <c r="J4" i="34"/>
  <c r="I4" i="34"/>
  <c r="H4" i="34"/>
  <c r="G4" i="34"/>
  <c r="C10" i="33"/>
  <c r="C9" i="33"/>
  <c r="J9" i="33" s="1"/>
  <c r="L9" i="33"/>
  <c r="C8" i="33"/>
  <c r="H8" i="33" s="1"/>
  <c r="K8" i="33"/>
  <c r="C7" i="33"/>
  <c r="G7" i="33" s="1"/>
  <c r="I7" i="33"/>
  <c r="C6" i="33"/>
  <c r="L6" i="33" s="1"/>
  <c r="I6" i="33"/>
  <c r="L5" i="33"/>
  <c r="K5" i="33"/>
  <c r="J5" i="33"/>
  <c r="I5" i="33"/>
  <c r="H5" i="33"/>
  <c r="L4" i="33"/>
  <c r="K4" i="33"/>
  <c r="J4" i="33"/>
  <c r="I4" i="33"/>
  <c r="H4" i="33"/>
  <c r="G4" i="33"/>
  <c r="C10" i="32"/>
  <c r="I10" i="32" s="1"/>
  <c r="K10" i="32"/>
  <c r="C9" i="32"/>
  <c r="K9" i="32" s="1"/>
  <c r="C8" i="32"/>
  <c r="K8" i="32" s="1"/>
  <c r="C7" i="32"/>
  <c r="L7" i="32"/>
  <c r="K7" i="32"/>
  <c r="J7" i="32"/>
  <c r="I7" i="32"/>
  <c r="H7" i="32"/>
  <c r="C6" i="32"/>
  <c r="K6" i="32" s="1"/>
  <c r="L5" i="32"/>
  <c r="K5" i="32"/>
  <c r="J5" i="32"/>
  <c r="I5" i="32"/>
  <c r="H5" i="32"/>
  <c r="G5" i="32"/>
  <c r="L4" i="32"/>
  <c r="K4" i="32"/>
  <c r="J4" i="32"/>
  <c r="I4" i="32"/>
  <c r="H4" i="32"/>
  <c r="G4" i="32"/>
  <c r="C10" i="31"/>
  <c r="K10" i="31" s="1"/>
  <c r="C9" i="31"/>
  <c r="I9" i="31" s="1"/>
  <c r="C8" i="31"/>
  <c r="L8" i="31"/>
  <c r="K8" i="31"/>
  <c r="J8" i="31"/>
  <c r="I8" i="31"/>
  <c r="H8" i="31"/>
  <c r="C7" i="31"/>
  <c r="I7" i="31" s="1"/>
  <c r="C6" i="31"/>
  <c r="J6" i="31" s="1"/>
  <c r="L5" i="31"/>
  <c r="K5" i="31"/>
  <c r="J5" i="31"/>
  <c r="I5" i="31"/>
  <c r="H5" i="31"/>
  <c r="G5" i="31"/>
  <c r="L4" i="31"/>
  <c r="K4" i="31"/>
  <c r="J4" i="31"/>
  <c r="I4" i="31"/>
  <c r="H4" i="31"/>
  <c r="G4" i="31"/>
  <c r="C10" i="30"/>
  <c r="J10" i="30" s="1"/>
  <c r="C9" i="30"/>
  <c r="L9" i="30" s="1"/>
  <c r="K9" i="30"/>
  <c r="J9" i="30"/>
  <c r="I9" i="30"/>
  <c r="G9" i="30"/>
  <c r="C8" i="30"/>
  <c r="J8" i="30" s="1"/>
  <c r="C7" i="30"/>
  <c r="L7" i="30" s="1"/>
  <c r="C6" i="30"/>
  <c r="J6" i="30" s="1"/>
  <c r="L6" i="30"/>
  <c r="H6" i="30"/>
  <c r="G6" i="30"/>
  <c r="L5" i="30"/>
  <c r="K5" i="30"/>
  <c r="J5" i="30"/>
  <c r="I5" i="30"/>
  <c r="H5" i="30"/>
  <c r="G5" i="30"/>
  <c r="L4" i="30"/>
  <c r="K4" i="30"/>
  <c r="J4" i="30"/>
  <c r="I4" i="30"/>
  <c r="H4" i="30"/>
  <c r="G4" i="30"/>
  <c r="C10" i="29"/>
  <c r="L10" i="29" s="1"/>
  <c r="C9" i="29"/>
  <c r="I9" i="29" s="1"/>
  <c r="C8" i="29"/>
  <c r="J8" i="29" s="1"/>
  <c r="C7" i="29"/>
  <c r="J7" i="29" s="1"/>
  <c r="C6" i="29"/>
  <c r="L6" i="29" s="1"/>
  <c r="L5" i="29"/>
  <c r="K5" i="29"/>
  <c r="J5" i="29"/>
  <c r="I5" i="29"/>
  <c r="H5" i="29"/>
  <c r="L4" i="29"/>
  <c r="K4" i="29"/>
  <c r="J4" i="29"/>
  <c r="I4" i="29"/>
  <c r="H4" i="29"/>
  <c r="G4" i="29"/>
  <c r="C10" i="28"/>
  <c r="K10" i="28" s="1"/>
  <c r="G10" i="28"/>
  <c r="C9" i="28"/>
  <c r="L9" i="28" s="1"/>
  <c r="C8" i="28"/>
  <c r="J8" i="28" s="1"/>
  <c r="L8" i="28"/>
  <c r="K8" i="28"/>
  <c r="H8" i="28"/>
  <c r="G8" i="28"/>
  <c r="C7" i="28"/>
  <c r="J7" i="28" s="1"/>
  <c r="K7" i="28"/>
  <c r="I7" i="28"/>
  <c r="G7" i="28"/>
  <c r="C6" i="28"/>
  <c r="J6" i="28" s="1"/>
  <c r="K6" i="28"/>
  <c r="L5" i="28"/>
  <c r="L4" i="28"/>
  <c r="C10" i="27"/>
  <c r="H10" i="27" s="1"/>
  <c r="C9" i="27"/>
  <c r="J9" i="27" s="1"/>
  <c r="L9" i="27"/>
  <c r="G9" i="27"/>
  <c r="C8" i="27"/>
  <c r="L8" i="27" s="1"/>
  <c r="K8" i="27"/>
  <c r="J8" i="27"/>
  <c r="I8" i="27"/>
  <c r="G8" i="27"/>
  <c r="C7" i="27"/>
  <c r="I7" i="27" s="1"/>
  <c r="C6" i="27"/>
  <c r="L6" i="27" s="1"/>
  <c r="L5" i="27"/>
  <c r="K5" i="27"/>
  <c r="J5" i="27"/>
  <c r="I5" i="27"/>
  <c r="H5" i="27"/>
  <c r="G5" i="27"/>
  <c r="L4" i="27"/>
  <c r="K4" i="27"/>
  <c r="J4" i="27"/>
  <c r="I4" i="27"/>
  <c r="H4" i="27"/>
  <c r="G4" i="27"/>
  <c r="L5" i="2"/>
  <c r="L10" i="2"/>
  <c r="L4" i="2"/>
  <c r="K5" i="2"/>
  <c r="K4" i="2"/>
  <c r="J5" i="2"/>
  <c r="J4" i="2"/>
  <c r="I5" i="2"/>
  <c r="I4" i="2"/>
  <c r="H5" i="2"/>
  <c r="H4" i="2"/>
  <c r="G4" i="2"/>
  <c r="C6" i="2"/>
  <c r="J6" i="2" s="1"/>
  <c r="C7" i="2"/>
  <c r="I7" i="2" s="1"/>
  <c r="C8" i="2"/>
  <c r="K8" i="2" s="1"/>
  <c r="C9" i="2"/>
  <c r="I9" i="2" s="1"/>
  <c r="C10" i="2"/>
  <c r="J10" i="2" s="1"/>
  <c r="J9" i="39" l="1"/>
  <c r="H10" i="39"/>
  <c r="I9" i="39"/>
  <c r="K9" i="39"/>
  <c r="I10" i="39"/>
  <c r="H9" i="39"/>
  <c r="K6" i="37"/>
  <c r="J7" i="37"/>
  <c r="H8" i="37"/>
  <c r="K7" i="37"/>
  <c r="I8" i="37"/>
  <c r="I6" i="37"/>
  <c r="H7" i="37"/>
  <c r="I9" i="32"/>
  <c r="I6" i="32"/>
  <c r="J9" i="32"/>
  <c r="H9" i="32"/>
  <c r="G6" i="32"/>
  <c r="L9" i="32"/>
  <c r="K6" i="33"/>
  <c r="K7" i="33"/>
  <c r="H9" i="33"/>
  <c r="J6" i="33"/>
  <c r="H6" i="33"/>
  <c r="I9" i="33"/>
  <c r="I8" i="34"/>
  <c r="J9" i="34"/>
  <c r="J10" i="34"/>
  <c r="K7" i="34"/>
  <c r="K8" i="35"/>
  <c r="L6" i="35"/>
  <c r="I8" i="35"/>
  <c r="G9" i="35"/>
  <c r="G7" i="36"/>
  <c r="H8" i="36"/>
  <c r="I7" i="36"/>
  <c r="I8" i="36"/>
  <c r="J6" i="36"/>
  <c r="J7" i="36"/>
  <c r="L8" i="36"/>
  <c r="K7" i="36"/>
  <c r="J8" i="36"/>
  <c r="H9" i="36"/>
  <c r="L9" i="36"/>
  <c r="H6" i="31"/>
  <c r="G7" i="31"/>
  <c r="I10" i="31"/>
  <c r="H10" i="31"/>
  <c r="I6" i="31"/>
  <c r="K9" i="31"/>
  <c r="J10" i="31"/>
  <c r="L10" i="31"/>
  <c r="G10" i="30"/>
  <c r="H10" i="30"/>
  <c r="I6" i="30"/>
  <c r="H9" i="30"/>
  <c r="K10" i="30"/>
  <c r="K6" i="30"/>
  <c r="K8" i="30"/>
  <c r="L10" i="30"/>
  <c r="I6" i="29"/>
  <c r="G10" i="29"/>
  <c r="I10" i="29"/>
  <c r="J10" i="29"/>
  <c r="J6" i="29"/>
  <c r="G9" i="29"/>
  <c r="K10" i="29"/>
  <c r="G6" i="29"/>
  <c r="K6" i="29"/>
  <c r="H8" i="29"/>
  <c r="J9" i="29"/>
  <c r="H10" i="29"/>
  <c r="H6" i="29"/>
  <c r="L8" i="29"/>
  <c r="K9" i="29"/>
  <c r="G7" i="27"/>
  <c r="J7" i="27"/>
  <c r="H8" i="27"/>
  <c r="I9" i="27"/>
  <c r="H9" i="27"/>
  <c r="K7" i="27"/>
  <c r="K9" i="27"/>
  <c r="G6" i="28"/>
  <c r="H7" i="28"/>
  <c r="L7" i="28"/>
  <c r="I9" i="28"/>
  <c r="J9" i="28"/>
  <c r="H9" i="28"/>
  <c r="H7" i="2"/>
  <c r="K6" i="2"/>
  <c r="H6" i="2"/>
  <c r="G10" i="2"/>
  <c r="J7" i="2"/>
  <c r="H10" i="2"/>
  <c r="L9" i="2"/>
  <c r="G7" i="2"/>
  <c r="J9" i="2"/>
  <c r="K7" i="2"/>
  <c r="L7" i="2"/>
  <c r="H7" i="30"/>
  <c r="L10" i="33"/>
  <c r="H10" i="33"/>
  <c r="K10" i="33"/>
  <c r="I10" i="33"/>
  <c r="K10" i="35"/>
  <c r="G10" i="35"/>
  <c r="J10" i="35"/>
  <c r="H10" i="35"/>
  <c r="K6" i="27"/>
  <c r="G6" i="27"/>
  <c r="I10" i="28"/>
  <c r="I7" i="29"/>
  <c r="I7" i="30"/>
  <c r="G8" i="30"/>
  <c r="K9" i="2"/>
  <c r="G9" i="2"/>
  <c r="G6" i="2"/>
  <c r="I10" i="2"/>
  <c r="L6" i="2"/>
  <c r="J6" i="27"/>
  <c r="L10" i="27"/>
  <c r="I8" i="28"/>
  <c r="K9" i="28"/>
  <c r="G9" i="28"/>
  <c r="G7" i="29"/>
  <c r="L7" i="29"/>
  <c r="I10" i="30"/>
  <c r="K6" i="31"/>
  <c r="G6" i="31"/>
  <c r="J7" i="31"/>
  <c r="L7" i="31"/>
  <c r="H7" i="31"/>
  <c r="J10" i="33"/>
  <c r="K7" i="35"/>
  <c r="G7" i="35"/>
  <c r="L7" i="35"/>
  <c r="I7" i="35"/>
  <c r="I10" i="35"/>
  <c r="L8" i="38"/>
  <c r="H8" i="38"/>
  <c r="K8" i="38"/>
  <c r="G8" i="38"/>
  <c r="J8" i="38"/>
  <c r="K6" i="39"/>
  <c r="G6" i="39"/>
  <c r="J6" i="39"/>
  <c r="H6" i="39"/>
  <c r="L6" i="39"/>
  <c r="E9" i="57"/>
  <c r="E16" i="58"/>
  <c r="E17" i="59"/>
  <c r="L8" i="2"/>
  <c r="H8" i="2"/>
  <c r="H7" i="29"/>
  <c r="L8" i="32"/>
  <c r="H8" i="32"/>
  <c r="J8" i="32"/>
  <c r="G8" i="32"/>
  <c r="J8" i="33"/>
  <c r="I8" i="33"/>
  <c r="L8" i="33"/>
  <c r="G8" i="33"/>
  <c r="J7" i="34"/>
  <c r="L7" i="34"/>
  <c r="G7" i="34"/>
  <c r="I7" i="34"/>
  <c r="L9" i="34"/>
  <c r="H9" i="34"/>
  <c r="I9" i="34"/>
  <c r="K9" i="34"/>
  <c r="L10" i="36"/>
  <c r="H10" i="36"/>
  <c r="K10" i="36"/>
  <c r="G10" i="36"/>
  <c r="J10" i="36"/>
  <c r="L9" i="37"/>
  <c r="H9" i="37"/>
  <c r="K9" i="37"/>
  <c r="G9" i="37"/>
  <c r="J9" i="37"/>
  <c r="G5" i="37"/>
  <c r="E19" i="60"/>
  <c r="E17" i="60"/>
  <c r="E15" i="60"/>
  <c r="E13" i="60"/>
  <c r="E11" i="60"/>
  <c r="E9" i="60"/>
  <c r="E7" i="60"/>
  <c r="E18" i="59"/>
  <c r="E16" i="59"/>
  <c r="E14" i="59"/>
  <c r="E12" i="59"/>
  <c r="E10" i="59"/>
  <c r="E8" i="59"/>
  <c r="E6" i="59"/>
  <c r="E19" i="58"/>
  <c r="E17" i="58"/>
  <c r="E15" i="58"/>
  <c r="E13" i="58"/>
  <c r="E11" i="58"/>
  <c r="E9" i="58"/>
  <c r="E7" i="58"/>
  <c r="E18" i="57"/>
  <c r="E16" i="57"/>
  <c r="E14" i="57"/>
  <c r="E12" i="57"/>
  <c r="E10" i="57"/>
  <c r="E8" i="57"/>
  <c r="E6" i="57"/>
  <c r="E19" i="56"/>
  <c r="E17" i="56"/>
  <c r="E15" i="56"/>
  <c r="E13" i="56"/>
  <c r="E11" i="56"/>
  <c r="E9" i="56"/>
  <c r="E7" i="56"/>
  <c r="E18" i="55"/>
  <c r="E16" i="55"/>
  <c r="E14" i="55"/>
  <c r="E12" i="55"/>
  <c r="E10" i="55"/>
  <c r="E8" i="55"/>
  <c r="E6" i="55"/>
  <c r="G5" i="38"/>
  <c r="G5" i="34"/>
  <c r="E18" i="60"/>
  <c r="E10" i="60"/>
  <c r="E15" i="59"/>
  <c r="E7" i="59"/>
  <c r="E14" i="58"/>
  <c r="E6" i="58"/>
  <c r="E19" i="57"/>
  <c r="E11" i="57"/>
  <c r="E18" i="56"/>
  <c r="E10" i="56"/>
  <c r="E15" i="55"/>
  <c r="E7" i="55"/>
  <c r="G9" i="39"/>
  <c r="G9" i="38"/>
  <c r="G7" i="37"/>
  <c r="G5" i="36"/>
  <c r="G10" i="34"/>
  <c r="G6" i="33"/>
  <c r="G7" i="32"/>
  <c r="G8" i="31"/>
  <c r="E14" i="60"/>
  <c r="E6" i="60"/>
  <c r="E19" i="59"/>
  <c r="E11" i="59"/>
  <c r="E18" i="58"/>
  <c r="E10" i="58"/>
  <c r="E15" i="57"/>
  <c r="E7" i="57"/>
  <c r="E14" i="56"/>
  <c r="E6" i="56"/>
  <c r="E19" i="55"/>
  <c r="E11" i="55"/>
  <c r="G5" i="39"/>
  <c r="G6" i="38"/>
  <c r="G10" i="37"/>
  <c r="G8" i="36"/>
  <c r="G8" i="35"/>
  <c r="G5" i="33"/>
  <c r="G5" i="29"/>
  <c r="G5" i="2"/>
  <c r="E16" i="60"/>
  <c r="K10" i="27"/>
  <c r="G10" i="27"/>
  <c r="L10" i="28"/>
  <c r="H10" i="28"/>
  <c r="K7" i="30"/>
  <c r="G7" i="30"/>
  <c r="G8" i="2"/>
  <c r="I8" i="2"/>
  <c r="H6" i="27"/>
  <c r="I10" i="27"/>
  <c r="L6" i="28"/>
  <c r="H6" i="28"/>
  <c r="K8" i="29"/>
  <c r="G8" i="29"/>
  <c r="L8" i="30"/>
  <c r="H8" i="30"/>
  <c r="L9" i="31"/>
  <c r="H9" i="31"/>
  <c r="J9" i="31"/>
  <c r="J10" i="32"/>
  <c r="L10" i="32"/>
  <c r="H10" i="32"/>
  <c r="H9" i="2"/>
  <c r="I6" i="2"/>
  <c r="J8" i="2"/>
  <c r="K10" i="2"/>
  <c r="I6" i="27"/>
  <c r="L7" i="27"/>
  <c r="H7" i="27"/>
  <c r="J10" i="27"/>
  <c r="I6" i="28"/>
  <c r="J10" i="28"/>
  <c r="K7" i="29"/>
  <c r="I8" i="29"/>
  <c r="L9" i="29"/>
  <c r="H9" i="29"/>
  <c r="J7" i="30"/>
  <c r="I8" i="30"/>
  <c r="L6" i="31"/>
  <c r="K7" i="31"/>
  <c r="G9" i="31"/>
  <c r="J6" i="32"/>
  <c r="L6" i="32"/>
  <c r="H6" i="32"/>
  <c r="I8" i="32"/>
  <c r="G10" i="32"/>
  <c r="L7" i="33"/>
  <c r="H7" i="33"/>
  <c r="J7" i="33"/>
  <c r="G10" i="33"/>
  <c r="J7" i="35"/>
  <c r="I8" i="38"/>
  <c r="I6" i="39"/>
  <c r="E12" i="58"/>
  <c r="E13" i="59"/>
  <c r="G10" i="31"/>
  <c r="G9" i="32"/>
  <c r="K8" i="34"/>
  <c r="G8" i="34"/>
  <c r="K6" i="35"/>
  <c r="L8" i="35"/>
  <c r="H8" i="35"/>
  <c r="K8" i="37"/>
  <c r="G8" i="37"/>
  <c r="J8" i="37"/>
  <c r="L7" i="39"/>
  <c r="H7" i="39"/>
  <c r="K7" i="39"/>
  <c r="G7" i="39"/>
  <c r="K10" i="39"/>
  <c r="G10" i="39"/>
  <c r="J10" i="39"/>
  <c r="K9" i="33"/>
  <c r="G9" i="33"/>
  <c r="L6" i="36"/>
  <c r="H6" i="36"/>
  <c r="K6" i="36"/>
  <c r="G6" i="36"/>
  <c r="K9" i="36"/>
  <c r="G9" i="36"/>
  <c r="J9" i="36"/>
  <c r="K7" i="38"/>
  <c r="G7" i="38"/>
  <c r="J7" i="38"/>
  <c r="H7" i="36"/>
  <c r="H6" i="37"/>
  <c r="H10" i="37"/>
  <c r="H9" i="38"/>
  <c r="H8" i="39"/>
</calcChain>
</file>

<file path=xl/sharedStrings.xml><?xml version="1.0" encoding="utf-8"?>
<sst xmlns="http://schemas.openxmlformats.org/spreadsheetml/2006/main" count="775" uniqueCount="44">
  <si>
    <t xml:space="preserve">UNIVERSITIES </t>
  </si>
  <si>
    <t xml:space="preserve">BOWLING GREEN </t>
  </si>
  <si>
    <t xml:space="preserve">CENTRAL STATE </t>
  </si>
  <si>
    <t xml:space="preserve">CLEVELAND STATE </t>
  </si>
  <si>
    <t xml:space="preserve">KENT STATE </t>
  </si>
  <si>
    <t xml:space="preserve">MIAMI UNIV. </t>
  </si>
  <si>
    <t xml:space="preserve">NEOMED </t>
  </si>
  <si>
    <t xml:space="preserve">OHIO STATE </t>
  </si>
  <si>
    <t xml:space="preserve">OHIO UNIVERSITY </t>
  </si>
  <si>
    <t xml:space="preserve">SHAWNEE STATE </t>
  </si>
  <si>
    <t xml:space="preserve">UNIV. AKRON </t>
  </si>
  <si>
    <t xml:space="preserve">UNIV. CINCINNATI </t>
  </si>
  <si>
    <t xml:space="preserve">UNIV. TOLEDO </t>
  </si>
  <si>
    <t xml:space="preserve">WRIGHT STATE </t>
  </si>
  <si>
    <t xml:space="preserve">YOUNGSTOWN ST. </t>
  </si>
  <si>
    <t>composite score</t>
  </si>
  <si>
    <t>Viability</t>
  </si>
  <si>
    <t>ratio</t>
  </si>
  <si>
    <t>score</t>
  </si>
  <si>
    <t>Net income</t>
  </si>
  <si>
    <t>Primary reserve</t>
  </si>
  <si>
    <t>FY 2013</t>
  </si>
  <si>
    <t>FY 2012</t>
  </si>
  <si>
    <t>composite</t>
  </si>
  <si>
    <t xml:space="preserve">‐4.5% </t>
  </si>
  <si>
    <t>FY 2011</t>
  </si>
  <si>
    <t xml:space="preserve">NEOUCOM </t>
  </si>
  <si>
    <t>FY 2010</t>
  </si>
  <si>
    <t>FY 2009</t>
  </si>
  <si>
    <t>FY 2008</t>
  </si>
  <si>
    <t>Viability ratio</t>
  </si>
  <si>
    <t>Viability score</t>
  </si>
  <si>
    <t>Net income ratio</t>
  </si>
  <si>
    <t>Net income score</t>
  </si>
  <si>
    <t>Primary reserve ratio</t>
  </si>
  <si>
    <t>Primary reserve score</t>
  </si>
  <si>
    <t>Composite score</t>
  </si>
  <si>
    <t>FY 2014</t>
  </si>
  <si>
    <t>FY 2015</t>
  </si>
  <si>
    <t>FY 2016</t>
  </si>
  <si>
    <t>FY 2105</t>
  </si>
  <si>
    <t>(EXPENDABLE NET ASSETS:OPERATING EXPENSES)</t>
  </si>
  <si>
    <t>(CHANGE IN TOTAL NET ASSETS:REVENUES OPERATING + NONOPERATING)</t>
  </si>
  <si>
    <t>(EXPENDABLE NET ASSETS:PLANT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</si>
</sst>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color theme="1"/>
      <name val="Calibri"/>
      <family val="2"/>
      <scheme val="minor"/>
    </font>
    <font>
      <sz val="9"/>
      <color theme="1"/>
      <name val="TT3B69o00"/>
    </font>
    <font>
      <sz val="9"/>
      <color theme="1"/>
      <name val="TT3B6Ao00"/>
    </font>
    <font>
      <sz val="9"/>
      <color theme="1"/>
      <name val="TT12C8o00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T9B20o00"/>
    </font>
    <font>
      <sz val="12"/>
      <color rgb="FF000000"/>
      <name val="Calibri"/>
      <family val="2"/>
      <scheme val="minor"/>
    </font>
    <font>
      <sz val="9"/>
      <color rgb="FF000000"/>
      <name val="TT3B6Ao00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6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0" fontId="2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0" fontId="3" fillId="0" borderId="9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0" fontId="6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0" fontId="7" fillId="0" borderId="9" xfId="0" applyNumberFormat="1" applyFont="1" applyBorder="1" applyAlignment="1">
      <alignment vertical="center" wrapText="1"/>
    </xf>
    <xf numFmtId="10" fontId="0" fillId="0" borderId="0" xfId="0" applyNumberFormat="1"/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8" fillId="0" borderId="0" xfId="0" applyFont="1"/>
    <xf numFmtId="0" fontId="8" fillId="0" borderId="1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10" fontId="9" fillId="0" borderId="16" xfId="0" applyNumberFormat="1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10" fontId="9" fillId="0" borderId="18" xfId="0" applyNumberFormat="1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0" fillId="0" borderId="0" xfId="0" applyNumberForma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Composite!$A$1</c:f>
          <c:strCache>
            <c:ptCount val="1"/>
            <c:pt idx="0">
              <c:v>Composite score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Composite!$A$6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Composite!$B$6:$J$6</c:f>
              <c:numCache>
                <c:formatCode>General</c:formatCode>
                <c:ptCount val="9"/>
                <c:pt idx="0">
                  <c:v>3.9</c:v>
                </c:pt>
                <c:pt idx="1">
                  <c:v>3.4</c:v>
                </c:pt>
                <c:pt idx="2">
                  <c:v>4.7</c:v>
                </c:pt>
                <c:pt idx="3">
                  <c:v>4</c:v>
                </c:pt>
                <c:pt idx="4">
                  <c:v>4.5</c:v>
                </c:pt>
                <c:pt idx="5">
                  <c:v>4.2</c:v>
                </c:pt>
                <c:pt idx="6">
                  <c:v>3.9</c:v>
                </c:pt>
                <c:pt idx="7">
                  <c:v>3.2</c:v>
                </c:pt>
                <c:pt idx="8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Composite!$A$7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Composite!$B$7:$J$7</c:f>
              <c:numCache>
                <c:formatCode>General</c:formatCode>
                <c:ptCount val="9"/>
                <c:pt idx="0">
                  <c:v>2.8</c:v>
                </c:pt>
                <c:pt idx="1">
                  <c:v>2.2999999999999998</c:v>
                </c:pt>
                <c:pt idx="2">
                  <c:v>1</c:v>
                </c:pt>
                <c:pt idx="3">
                  <c:v>1.3</c:v>
                </c:pt>
                <c:pt idx="4">
                  <c:v>3.6</c:v>
                </c:pt>
                <c:pt idx="5">
                  <c:v>4</c:v>
                </c:pt>
                <c:pt idx="6">
                  <c:v>3.1</c:v>
                </c:pt>
                <c:pt idx="7">
                  <c:v>4</c:v>
                </c:pt>
                <c:pt idx="8">
                  <c:v>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Composite!$A$8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Composite!$B$8:$J$8</c:f>
              <c:numCache>
                <c:formatCode>General</c:formatCode>
                <c:ptCount val="9"/>
                <c:pt idx="0">
                  <c:v>3.1</c:v>
                </c:pt>
                <c:pt idx="1">
                  <c:v>3.2</c:v>
                </c:pt>
                <c:pt idx="2">
                  <c:v>3.6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3.6</c:v>
                </c:pt>
                <c:pt idx="7">
                  <c:v>2.2999999999999998</c:v>
                </c:pt>
                <c:pt idx="8">
                  <c:v>2.8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Composite!$A$9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Composite!$B$9:$J$9</c:f>
              <c:numCache>
                <c:formatCode>General</c:formatCode>
                <c:ptCount val="9"/>
                <c:pt idx="0">
                  <c:v>3.6</c:v>
                </c:pt>
                <c:pt idx="1">
                  <c:v>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</c:v>
                </c:pt>
                <c:pt idx="5">
                  <c:v>4.7</c:v>
                </c:pt>
                <c:pt idx="6">
                  <c:v>3.9</c:v>
                </c:pt>
                <c:pt idx="7">
                  <c:v>2.9</c:v>
                </c:pt>
                <c:pt idx="8">
                  <c:v>3.9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Composite!$A$10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Composite!$B$10:$J$10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4.2</c:v>
                </c:pt>
                <c:pt idx="7">
                  <c:v>2.9</c:v>
                </c:pt>
                <c:pt idx="8">
                  <c:v>3.1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Composite!$A$11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Composite!$B$11:$J$11</c:f>
              <c:numCache>
                <c:formatCode>General</c:formatCode>
                <c:ptCount val="9"/>
                <c:pt idx="0">
                  <c:v>3.9</c:v>
                </c:pt>
                <c:pt idx="1">
                  <c:v>3.7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5</c:v>
                </c:pt>
                <c:pt idx="6">
                  <c:v>5</c:v>
                </c:pt>
                <c:pt idx="7">
                  <c:v>4.4000000000000004</c:v>
                </c:pt>
                <c:pt idx="8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Composite!$A$12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Composite!$B$12:$J$12</c:f>
              <c:numCache>
                <c:formatCode>General</c:formatCode>
                <c:ptCount val="9"/>
                <c:pt idx="0">
                  <c:v>4.5</c:v>
                </c:pt>
                <c:pt idx="1">
                  <c:v>4.7</c:v>
                </c:pt>
                <c:pt idx="2">
                  <c:v>4.7</c:v>
                </c:pt>
                <c:pt idx="3">
                  <c:v>3.9</c:v>
                </c:pt>
                <c:pt idx="4">
                  <c:v>3.7</c:v>
                </c:pt>
                <c:pt idx="5">
                  <c:v>4.2</c:v>
                </c:pt>
                <c:pt idx="6">
                  <c:v>4.2</c:v>
                </c:pt>
                <c:pt idx="7">
                  <c:v>3.2</c:v>
                </c:pt>
                <c:pt idx="8">
                  <c:v>3.4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Composite!$A$13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Composite!$B$13:$J$13</c:f>
              <c:numCache>
                <c:formatCode>General</c:formatCode>
                <c:ptCount val="9"/>
                <c:pt idx="0">
                  <c:v>3.4</c:v>
                </c:pt>
                <c:pt idx="1">
                  <c:v>3.9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4.2</c:v>
                </c:pt>
                <c:pt idx="6">
                  <c:v>3.9</c:v>
                </c:pt>
                <c:pt idx="7">
                  <c:v>3.2</c:v>
                </c:pt>
                <c:pt idx="8">
                  <c:v>3.5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Composite!$A$14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Composite!$B$14:$J$14</c:f>
              <c:numCache>
                <c:formatCode>General</c:formatCode>
                <c:ptCount val="9"/>
                <c:pt idx="0">
                  <c:v>3.2</c:v>
                </c:pt>
                <c:pt idx="1">
                  <c:v>3.4</c:v>
                </c:pt>
                <c:pt idx="2">
                  <c:v>4</c:v>
                </c:pt>
                <c:pt idx="3">
                  <c:v>3.1</c:v>
                </c:pt>
                <c:pt idx="4">
                  <c:v>3.4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Composite!$A$15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Composite!$B$15:$J$15</c:f>
              <c:numCache>
                <c:formatCode>General</c:formatCode>
                <c:ptCount val="9"/>
                <c:pt idx="0">
                  <c:v>3.2</c:v>
                </c:pt>
                <c:pt idx="1">
                  <c:v>2.8</c:v>
                </c:pt>
                <c:pt idx="2">
                  <c:v>3.2</c:v>
                </c:pt>
                <c:pt idx="3">
                  <c:v>2.8</c:v>
                </c:pt>
                <c:pt idx="4">
                  <c:v>3.2</c:v>
                </c:pt>
                <c:pt idx="5">
                  <c:v>3.6</c:v>
                </c:pt>
                <c:pt idx="6">
                  <c:v>3.3</c:v>
                </c:pt>
                <c:pt idx="7">
                  <c:v>2</c:v>
                </c:pt>
                <c:pt idx="8">
                  <c:v>2.9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Composite!$A$16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Composite!$B$16:$J$16</c:f>
              <c:numCache>
                <c:formatCode>General</c:formatCode>
                <c:ptCount val="9"/>
                <c:pt idx="0">
                  <c:v>3.1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3.2</c:v>
                </c:pt>
                <c:pt idx="5">
                  <c:v>3.6</c:v>
                </c:pt>
                <c:pt idx="6">
                  <c:v>3.3</c:v>
                </c:pt>
                <c:pt idx="7">
                  <c:v>2.2999999999999998</c:v>
                </c:pt>
                <c:pt idx="8">
                  <c:v>2.5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Composite!$A$17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Composite!$B$17:$J$17</c:f>
              <c:numCache>
                <c:formatCode>General</c:formatCode>
                <c:ptCount val="9"/>
                <c:pt idx="0">
                  <c:v>3.1</c:v>
                </c:pt>
                <c:pt idx="1">
                  <c:v>3.1</c:v>
                </c:pt>
                <c:pt idx="2">
                  <c:v>3.8</c:v>
                </c:pt>
                <c:pt idx="3">
                  <c:v>3.5</c:v>
                </c:pt>
                <c:pt idx="4">
                  <c:v>3.3</c:v>
                </c:pt>
                <c:pt idx="5">
                  <c:v>4.2</c:v>
                </c:pt>
                <c:pt idx="6">
                  <c:v>3.9</c:v>
                </c:pt>
                <c:pt idx="7">
                  <c:v>2.6</c:v>
                </c:pt>
                <c:pt idx="8">
                  <c:v>3.3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Composite!$A$18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Composite!$B$18:$J$18</c:f>
              <c:numCache>
                <c:formatCode>General</c:formatCode>
                <c:ptCount val="9"/>
                <c:pt idx="0">
                  <c:v>2.1</c:v>
                </c:pt>
                <c:pt idx="1">
                  <c:v>2.4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4.5</c:v>
                </c:pt>
                <c:pt idx="6">
                  <c:v>4.0999999999999996</c:v>
                </c:pt>
                <c:pt idx="7">
                  <c:v>3.2</c:v>
                </c:pt>
                <c:pt idx="8">
                  <c:v>4.0999999999999996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Composite!$A$19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Composite!$B$19:$J$19</c:f>
              <c:numCache>
                <c:formatCode>General</c:formatCode>
                <c:ptCount val="9"/>
                <c:pt idx="0">
                  <c:v>3.5</c:v>
                </c:pt>
                <c:pt idx="1">
                  <c:v>3.1</c:v>
                </c:pt>
                <c:pt idx="2">
                  <c:v>3.5</c:v>
                </c:pt>
                <c:pt idx="3">
                  <c:v>3.3</c:v>
                </c:pt>
                <c:pt idx="4">
                  <c:v>2.6</c:v>
                </c:pt>
                <c:pt idx="5">
                  <c:v>2.2999999999999998</c:v>
                </c:pt>
                <c:pt idx="6">
                  <c:v>3.7</c:v>
                </c:pt>
                <c:pt idx="7">
                  <c:v>3.8</c:v>
                </c:pt>
                <c:pt idx="8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35256"/>
        <c:axId val="644035648"/>
      </c:lineChart>
      <c:catAx>
        <c:axId val="644035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644035648"/>
        <c:crosses val="autoZero"/>
        <c:auto val="1"/>
        <c:lblAlgn val="ctr"/>
        <c:lblOffset val="100"/>
        <c:noMultiLvlLbl val="0"/>
      </c:catAx>
      <c:valAx>
        <c:axId val="644035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403525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Ratio'!$A$1</c:f>
          <c:strCache>
            <c:ptCount val="1"/>
            <c:pt idx="0">
              <c:v>Net income ratio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Ratio'!$B$6:$J$6</c:f>
              <c:numCache>
                <c:formatCode>General</c:formatCode>
                <c:ptCount val="9"/>
                <c:pt idx="0">
                  <c:v>6.3E-2</c:v>
                </c:pt>
                <c:pt idx="1">
                  <c:v>-1.4999999999999999E-2</c:v>
                </c:pt>
                <c:pt idx="2">
                  <c:v>5.1999999999999998E-2</c:v>
                </c:pt>
                <c:pt idx="3">
                  <c:v>3.2000000000000001E-2</c:v>
                </c:pt>
                <c:pt idx="4">
                  <c:v>4.4999999999999998E-2</c:v>
                </c:pt>
                <c:pt idx="5">
                  <c:v>0.17</c:v>
                </c:pt>
                <c:pt idx="6">
                  <c:v>5.8999999999999997E-2</c:v>
                </c:pt>
                <c:pt idx="7">
                  <c:v>-7.1999999999999995E-2</c:v>
                </c:pt>
                <c:pt idx="8">
                  <c:v>-1.6E-2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Ratio'!$B$7:$J$7</c:f>
              <c:numCache>
                <c:formatCode>General</c:formatCode>
                <c:ptCount val="9"/>
                <c:pt idx="0">
                  <c:v>7.0999999999999994E-2</c:v>
                </c:pt>
                <c:pt idx="1">
                  <c:v>0.26</c:v>
                </c:pt>
                <c:pt idx="2">
                  <c:v>-2E-3</c:v>
                </c:pt>
                <c:pt idx="3">
                  <c:v>-0.122</c:v>
                </c:pt>
                <c:pt idx="4">
                  <c:v>1.6E-2</c:v>
                </c:pt>
                <c:pt idx="5">
                  <c:v>7.8E-2</c:v>
                </c:pt>
                <c:pt idx="6">
                  <c:v>1.2999999999999999E-2</c:v>
                </c:pt>
                <c:pt idx="7">
                  <c:v>0.161</c:v>
                </c:pt>
                <c:pt idx="8">
                  <c:v>-1.7999999999999999E-2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Ratio'!$B$8:$J$8</c:f>
              <c:numCache>
                <c:formatCode>General</c:formatCode>
                <c:ptCount val="9"/>
                <c:pt idx="0">
                  <c:v>-2.1999999999999999E-2</c:v>
                </c:pt>
                <c:pt idx="1">
                  <c:v>2.8000000000000001E-2</c:v>
                </c:pt>
                <c:pt idx="2">
                  <c:v>7.4999999999999997E-2</c:v>
                </c:pt>
                <c:pt idx="3">
                  <c:v>3.4000000000000002E-2</c:v>
                </c:pt>
                <c:pt idx="4">
                  <c:v>3.7999999999999999E-2</c:v>
                </c:pt>
                <c:pt idx="5">
                  <c:v>3.1E-2</c:v>
                </c:pt>
                <c:pt idx="6">
                  <c:v>0.08</c:v>
                </c:pt>
                <c:pt idx="7">
                  <c:v>-3.1E-2</c:v>
                </c:pt>
                <c:pt idx="8">
                  <c:v>-3.0000000000000001E-3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Ratio'!$B$9:$J$9</c:f>
              <c:numCache>
                <c:formatCode>General</c:formatCode>
                <c:ptCount val="9"/>
                <c:pt idx="0">
                  <c:v>-4.0000000000000001E-3</c:v>
                </c:pt>
                <c:pt idx="1">
                  <c:v>2.5999999999999999E-2</c:v>
                </c:pt>
                <c:pt idx="2">
                  <c:v>0.104</c:v>
                </c:pt>
                <c:pt idx="3">
                  <c:v>5.0999999999999997E-2</c:v>
                </c:pt>
                <c:pt idx="4">
                  <c:v>1.2E-2</c:v>
                </c:pt>
                <c:pt idx="5">
                  <c:v>0.13300000000000001</c:v>
                </c:pt>
                <c:pt idx="6">
                  <c:v>6.3E-2</c:v>
                </c:pt>
                <c:pt idx="7">
                  <c:v>-0.126</c:v>
                </c:pt>
                <c:pt idx="8">
                  <c:v>-3.0000000000000001E-3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'Net Income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Ratio'!$B$10:$J$10</c:f>
              <c:numCache>
                <c:formatCode>General</c:formatCode>
                <c:ptCount val="9"/>
                <c:pt idx="0">
                  <c:v>0.106</c:v>
                </c:pt>
                <c:pt idx="1">
                  <c:v>0.161</c:v>
                </c:pt>
                <c:pt idx="2">
                  <c:v>0.20399999999999999</c:v>
                </c:pt>
                <c:pt idx="3">
                  <c:v>0.14299999999999999</c:v>
                </c:pt>
                <c:pt idx="4">
                  <c:v>7.0000000000000007E-2</c:v>
                </c:pt>
                <c:pt idx="5">
                  <c:v>0.14399999999999999</c:v>
                </c:pt>
                <c:pt idx="6">
                  <c:v>0.11799999999999999</c:v>
                </c:pt>
                <c:pt idx="7">
                  <c:v>-9.8000000000000004E-2</c:v>
                </c:pt>
                <c:pt idx="8">
                  <c:v>-1.0999999999999999E-2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'Net Income Ratio'!$A$11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Ratio'!$B$11:$J$11</c:f>
              <c:numCache>
                <c:formatCode>General</c:formatCode>
                <c:ptCount val="9"/>
                <c:pt idx="0">
                  <c:v>-0.38</c:v>
                </c:pt>
                <c:pt idx="1">
                  <c:v>-9.6000000000000002E-2</c:v>
                </c:pt>
                <c:pt idx="2">
                  <c:v>9.4E-2</c:v>
                </c:pt>
                <c:pt idx="3">
                  <c:v>0.13600000000000001</c:v>
                </c:pt>
                <c:pt idx="4">
                  <c:v>0.106</c:v>
                </c:pt>
                <c:pt idx="5">
                  <c:v>0.22600000000000001</c:v>
                </c:pt>
                <c:pt idx="6">
                  <c:v>0.17199999999999999</c:v>
                </c:pt>
                <c:pt idx="7">
                  <c:v>7.0000000000000001E-3</c:v>
                </c:pt>
                <c:pt idx="8">
                  <c:v>7.6999999999999999E-2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'Net Income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Ratio'!$B$12:$J$12</c:f>
              <c:numCache>
                <c:formatCode>General</c:formatCode>
                <c:ptCount val="9"/>
                <c:pt idx="0">
                  <c:v>3.2000000000000001E-2</c:v>
                </c:pt>
                <c:pt idx="1">
                  <c:v>7.2999999999999995E-2</c:v>
                </c:pt>
                <c:pt idx="2">
                  <c:v>0.13</c:v>
                </c:pt>
                <c:pt idx="3">
                  <c:v>0.10100000000000001</c:v>
                </c:pt>
                <c:pt idx="4">
                  <c:v>4.9000000000000002E-2</c:v>
                </c:pt>
                <c:pt idx="5">
                  <c:v>0.105</c:v>
                </c:pt>
                <c:pt idx="6">
                  <c:v>8.5999999999999993E-2</c:v>
                </c:pt>
                <c:pt idx="7">
                  <c:v>-9.0999999999999998E-2</c:v>
                </c:pt>
                <c:pt idx="8">
                  <c:v>-1.0999999999999999E-2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'Net Income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Ratio'!$B$13:$J$13</c:f>
              <c:numCache>
                <c:formatCode>General</c:formatCode>
                <c:ptCount val="9"/>
                <c:pt idx="0">
                  <c:v>3.0000000000000001E-3</c:v>
                </c:pt>
                <c:pt idx="1">
                  <c:v>6.3E-2</c:v>
                </c:pt>
                <c:pt idx="2">
                  <c:v>8.6999999999999994E-2</c:v>
                </c:pt>
                <c:pt idx="3">
                  <c:v>7.2999999999999995E-2</c:v>
                </c:pt>
                <c:pt idx="4">
                  <c:v>0.09</c:v>
                </c:pt>
                <c:pt idx="5">
                  <c:v>0.152</c:v>
                </c:pt>
                <c:pt idx="6">
                  <c:v>0.10299999999999999</c:v>
                </c:pt>
                <c:pt idx="7">
                  <c:v>3.5999999999999997E-2</c:v>
                </c:pt>
                <c:pt idx="8">
                  <c:v>2.9000000000000001E-2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'Net Income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Ratio'!$B$14:$J$14</c:f>
              <c:numCache>
                <c:formatCode>General</c:formatCode>
                <c:ptCount val="9"/>
                <c:pt idx="0">
                  <c:v>-7.0000000000000007E-2</c:v>
                </c:pt>
                <c:pt idx="1">
                  <c:v>-3.5999999999999997E-2</c:v>
                </c:pt>
                <c:pt idx="2">
                  <c:v>4.2000000000000003E-2</c:v>
                </c:pt>
                <c:pt idx="3">
                  <c:v>-1.6E-2</c:v>
                </c:pt>
                <c:pt idx="4">
                  <c:v>-1.4E-2</c:v>
                </c:pt>
                <c:pt idx="5">
                  <c:v>4.5999999999999999E-2</c:v>
                </c:pt>
                <c:pt idx="6">
                  <c:v>3.5999999999999997E-2</c:v>
                </c:pt>
                <c:pt idx="7">
                  <c:v>-1.4999999999999999E-2</c:v>
                </c:pt>
                <c:pt idx="8">
                  <c:v>-8.0000000000000002E-3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'Net Income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Ratio'!$B$15:$J$15</c:f>
              <c:numCache>
                <c:formatCode>General</c:formatCode>
                <c:ptCount val="9"/>
                <c:pt idx="0">
                  <c:v>0.02</c:v>
                </c:pt>
                <c:pt idx="1">
                  <c:v>-2.3E-2</c:v>
                </c:pt>
                <c:pt idx="2">
                  <c:v>1.6E-2</c:v>
                </c:pt>
                <c:pt idx="3">
                  <c:v>-2.9000000000000001E-2</c:v>
                </c:pt>
                <c:pt idx="4">
                  <c:v>2.1999999999999999E-2</c:v>
                </c:pt>
                <c:pt idx="5">
                  <c:v>6.6000000000000003E-2</c:v>
                </c:pt>
                <c:pt idx="6">
                  <c:v>0.08</c:v>
                </c:pt>
                <c:pt idx="7">
                  <c:v>-1.7999999999999999E-2</c:v>
                </c:pt>
                <c:pt idx="8">
                  <c:v>1.6E-2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'Net Income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Ratio'!$B$16:$J$16</c:f>
              <c:numCache>
                <c:formatCode>General</c:formatCode>
                <c:ptCount val="9"/>
                <c:pt idx="0">
                  <c:v>1.9E-2</c:v>
                </c:pt>
                <c:pt idx="1">
                  <c:v>5.7000000000000002E-2</c:v>
                </c:pt>
                <c:pt idx="2">
                  <c:v>9.1999999999999998E-2</c:v>
                </c:pt>
                <c:pt idx="3">
                  <c:v>9.2999999999999999E-2</c:v>
                </c:pt>
                <c:pt idx="4">
                  <c:v>0.02</c:v>
                </c:pt>
                <c:pt idx="5">
                  <c:v>0.2</c:v>
                </c:pt>
                <c:pt idx="6">
                  <c:v>5.6000000000000001E-2</c:v>
                </c:pt>
                <c:pt idx="7">
                  <c:v>-0.435</c:v>
                </c:pt>
                <c:pt idx="8">
                  <c:v>-4.9000000000000002E-2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'Net Income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Ratio'!$B$17:$J$17</c:f>
              <c:numCache>
                <c:formatCode>General</c:formatCode>
                <c:ptCount val="9"/>
                <c:pt idx="0">
                  <c:v>-2.3E-2</c:v>
                </c:pt>
                <c:pt idx="1">
                  <c:v>-4.4999999999999998E-2</c:v>
                </c:pt>
                <c:pt idx="2">
                  <c:v>2.7E-2</c:v>
                </c:pt>
                <c:pt idx="3">
                  <c:v>0.01</c:v>
                </c:pt>
                <c:pt idx="4">
                  <c:v>6.0000000000000001E-3</c:v>
                </c:pt>
                <c:pt idx="5">
                  <c:v>7.9000000000000001E-2</c:v>
                </c:pt>
                <c:pt idx="6">
                  <c:v>5.2999999999999999E-2</c:v>
                </c:pt>
                <c:pt idx="7">
                  <c:v>-3.7999999999999999E-2</c:v>
                </c:pt>
                <c:pt idx="8">
                  <c:v>6.0000000000000001E-3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'Net Income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Ratio'!$B$18:$J$18</c:f>
              <c:numCache>
                <c:formatCode>General</c:formatCode>
                <c:ptCount val="9"/>
                <c:pt idx="0">
                  <c:v>-9.2999999999999999E-2</c:v>
                </c:pt>
                <c:pt idx="1">
                  <c:v>-7.0000000000000007E-2</c:v>
                </c:pt>
                <c:pt idx="2">
                  <c:v>-8.0000000000000002E-3</c:v>
                </c:pt>
                <c:pt idx="3">
                  <c:v>-2.1000000000000001E-2</c:v>
                </c:pt>
                <c:pt idx="4">
                  <c:v>-2.3E-2</c:v>
                </c:pt>
                <c:pt idx="5">
                  <c:v>9.1999999999999998E-2</c:v>
                </c:pt>
                <c:pt idx="6">
                  <c:v>2.9000000000000001E-2</c:v>
                </c:pt>
                <c:pt idx="7">
                  <c:v>-8.9999999999999993E-3</c:v>
                </c:pt>
                <c:pt idx="8">
                  <c:v>0.01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'Net Income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Ratio'!$B$19:$J$19</c:f>
              <c:numCache>
                <c:formatCode>General</c:formatCode>
                <c:ptCount val="9"/>
                <c:pt idx="0">
                  <c:v>2.7E-2</c:v>
                </c:pt>
                <c:pt idx="1">
                  <c:v>-1.0999999999999999E-2</c:v>
                </c:pt>
                <c:pt idx="2">
                  <c:v>1.2999999999999999E-2</c:v>
                </c:pt>
                <c:pt idx="3">
                  <c:v>3.0000000000000001E-3</c:v>
                </c:pt>
                <c:pt idx="4">
                  <c:v>-8.0000000000000002E-3</c:v>
                </c:pt>
                <c:pt idx="5">
                  <c:v>0</c:v>
                </c:pt>
                <c:pt idx="6">
                  <c:v>4.7E-2</c:v>
                </c:pt>
                <c:pt idx="7">
                  <c:v>2.1000000000000001E-2</c:v>
                </c:pt>
                <c:pt idx="8">
                  <c:v>2.7E-2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21888"/>
        <c:axId val="528122280"/>
      </c:lineChart>
      <c:catAx>
        <c:axId val="5281218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122280"/>
        <c:crosses val="autoZero"/>
        <c:auto val="1"/>
        <c:lblAlgn val="ctr"/>
        <c:lblOffset val="100"/>
        <c:noMultiLvlLbl val="0"/>
      </c:catAx>
      <c:valAx>
        <c:axId val="52812228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28121888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Toledo'!$D$5:$L$5</c:f>
              <c:numCache>
                <c:formatCode>0.00</c:formatCode>
                <c:ptCount val="9"/>
                <c:pt idx="0">
                  <c:v>0.94</c:v>
                </c:pt>
                <c:pt idx="1">
                  <c:v>0.94399999999999995</c:v>
                </c:pt>
                <c:pt idx="2">
                  <c:v>1.024</c:v>
                </c:pt>
                <c:pt idx="3">
                  <c:v>0.94399999999999995</c:v>
                </c:pt>
                <c:pt idx="4">
                  <c:v>0.90400000000000003</c:v>
                </c:pt>
                <c:pt idx="5">
                  <c:v>1.0069999999999999</c:v>
                </c:pt>
                <c:pt idx="6">
                  <c:v>0.75600000000000001</c:v>
                </c:pt>
                <c:pt idx="7">
                  <c:v>0.76</c:v>
                </c:pt>
                <c:pt idx="8">
                  <c:v>0.92900000000000005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2464"/>
        <c:axId val="619022856"/>
      </c:lineChart>
      <c:catAx>
        <c:axId val="6190224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2856"/>
        <c:crosses val="autoZero"/>
        <c:auto val="1"/>
        <c:lblAlgn val="ctr"/>
        <c:lblOffset val="100"/>
        <c:noMultiLvlLbl val="0"/>
      </c:catAx>
      <c:valAx>
        <c:axId val="61902285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02246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Toledo'!$D$6:$L$6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3640"/>
        <c:axId val="619024032"/>
      </c:lineChart>
      <c:catAx>
        <c:axId val="6190236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4032"/>
        <c:crosses val="autoZero"/>
        <c:auto val="1"/>
        <c:lblAlgn val="ctr"/>
        <c:lblOffset val="100"/>
        <c:noMultiLvlLbl val="0"/>
      </c:catAx>
      <c:valAx>
        <c:axId val="6190240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0236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Toledo'!$D$7:$L$7</c:f>
              <c:numCache>
                <c:formatCode>General</c:formatCode>
                <c:ptCount val="9"/>
                <c:pt idx="0">
                  <c:v>-2.3E-2</c:v>
                </c:pt>
                <c:pt idx="1">
                  <c:v>-4.4999999999999998E-2</c:v>
                </c:pt>
                <c:pt idx="2">
                  <c:v>2.7E-2</c:v>
                </c:pt>
                <c:pt idx="3" formatCode="0.00%">
                  <c:v>0.01</c:v>
                </c:pt>
                <c:pt idx="4" formatCode="0.00%">
                  <c:v>6.0000000000000001E-3</c:v>
                </c:pt>
                <c:pt idx="5" formatCode="0.00%">
                  <c:v>7.9000000000000001E-2</c:v>
                </c:pt>
                <c:pt idx="6" formatCode="0.00%">
                  <c:v>5.2999999999999999E-2</c:v>
                </c:pt>
                <c:pt idx="7" formatCode="0.00%">
                  <c:v>-3.7999999999999999E-2</c:v>
                </c:pt>
                <c:pt idx="8" formatCode="0.00%">
                  <c:v>6.0000000000000001E-3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4816"/>
        <c:axId val="619025208"/>
      </c:lineChart>
      <c:catAx>
        <c:axId val="6190248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5208"/>
        <c:crosses val="autoZero"/>
        <c:auto val="1"/>
        <c:lblAlgn val="ctr"/>
        <c:lblOffset val="100"/>
        <c:noMultiLvlLbl val="0"/>
      </c:catAx>
      <c:valAx>
        <c:axId val="61902520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02481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Toledo'!$D$8:$L$8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5992"/>
        <c:axId val="619026384"/>
      </c:lineChart>
      <c:catAx>
        <c:axId val="6190259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6384"/>
        <c:crosses val="autoZero"/>
        <c:auto val="1"/>
        <c:lblAlgn val="ctr"/>
        <c:lblOffset val="100"/>
        <c:noMultiLvlLbl val="0"/>
      </c:catAx>
      <c:valAx>
        <c:axId val="6190263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02599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Toledo'!$D$9:$L$9</c:f>
              <c:numCache>
                <c:formatCode>General</c:formatCode>
                <c:ptCount val="9"/>
                <c:pt idx="0">
                  <c:v>0.28899999999999998</c:v>
                </c:pt>
                <c:pt idx="1">
                  <c:v>0.312</c:v>
                </c:pt>
                <c:pt idx="2">
                  <c:v>0.373</c:v>
                </c:pt>
                <c:pt idx="3" formatCode="0.00%">
                  <c:v>0.36099999999999999</c:v>
                </c:pt>
                <c:pt idx="4" formatCode="0.00%">
                  <c:v>0.34899999999999998</c:v>
                </c:pt>
                <c:pt idx="5" formatCode="0.00%">
                  <c:v>0.36899999999999999</c:v>
                </c:pt>
                <c:pt idx="6" formatCode="0.00%">
                  <c:v>0.28299999999999997</c:v>
                </c:pt>
                <c:pt idx="7" formatCode="0.00%">
                  <c:v>0.24299999999999999</c:v>
                </c:pt>
                <c:pt idx="8" formatCode="0.00%">
                  <c:v>0.33100000000000002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7168"/>
        <c:axId val="619027560"/>
      </c:lineChart>
      <c:catAx>
        <c:axId val="6190271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7560"/>
        <c:crosses val="autoZero"/>
        <c:auto val="1"/>
        <c:lblAlgn val="ctr"/>
        <c:lblOffset val="100"/>
        <c:noMultiLvlLbl val="0"/>
      </c:catAx>
      <c:valAx>
        <c:axId val="61902756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02716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Toledo'!$D$10:$L$10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8344"/>
        <c:axId val="619028736"/>
      </c:lineChart>
      <c:catAx>
        <c:axId val="6190283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8736"/>
        <c:crosses val="autoZero"/>
        <c:auto val="1"/>
        <c:lblAlgn val="ctr"/>
        <c:lblOffset val="100"/>
        <c:noMultiLvlLbl val="0"/>
      </c:catAx>
      <c:valAx>
        <c:axId val="61902873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02834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'Wright St.'!$D$4:$L$4</c:f>
              <c:numCache>
                <c:formatCode>General</c:formatCode>
                <c:ptCount val="9"/>
                <c:pt idx="0">
                  <c:v>2.1</c:v>
                </c:pt>
                <c:pt idx="1">
                  <c:v>2.4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4.5</c:v>
                </c:pt>
                <c:pt idx="6">
                  <c:v>4.0999999999999996</c:v>
                </c:pt>
                <c:pt idx="7">
                  <c:v>3.2</c:v>
                </c:pt>
                <c:pt idx="8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9520"/>
        <c:axId val="619029912"/>
      </c:lineChart>
      <c:catAx>
        <c:axId val="6190295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9912"/>
        <c:crosses val="autoZero"/>
        <c:auto val="1"/>
        <c:lblAlgn val="ctr"/>
        <c:lblOffset val="100"/>
        <c:noMultiLvlLbl val="0"/>
      </c:catAx>
      <c:valAx>
        <c:axId val="61902991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02952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'Wright St.'!$D$5:$L$5</c:f>
              <c:numCache>
                <c:formatCode>0.00</c:formatCode>
                <c:ptCount val="9"/>
                <c:pt idx="0">
                  <c:v>0.47</c:v>
                </c:pt>
                <c:pt idx="1">
                  <c:v>0.93100000000000005</c:v>
                </c:pt>
                <c:pt idx="2">
                  <c:v>1.1160000000000001</c:v>
                </c:pt>
                <c:pt idx="3">
                  <c:v>1.177</c:v>
                </c:pt>
                <c:pt idx="4">
                  <c:v>1.5609999999999999</c:v>
                </c:pt>
                <c:pt idx="5">
                  <c:v>4.2539999999999996</c:v>
                </c:pt>
                <c:pt idx="6">
                  <c:v>2.6909999999999998</c:v>
                </c:pt>
                <c:pt idx="7">
                  <c:v>2.9460000000000002</c:v>
                </c:pt>
                <c:pt idx="8">
                  <c:v>2.9729999999999999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30696"/>
        <c:axId val="619031088"/>
      </c:lineChart>
      <c:catAx>
        <c:axId val="6190306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31088"/>
        <c:crosses val="autoZero"/>
        <c:auto val="1"/>
        <c:lblAlgn val="ctr"/>
        <c:lblOffset val="100"/>
        <c:noMultiLvlLbl val="0"/>
      </c:catAx>
      <c:valAx>
        <c:axId val="61903108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03069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'Wright St.'!$D$6:$L$6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68680"/>
        <c:axId val="619669072"/>
      </c:lineChart>
      <c:catAx>
        <c:axId val="6196686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69072"/>
        <c:crosses val="autoZero"/>
        <c:auto val="1"/>
        <c:lblAlgn val="ctr"/>
        <c:lblOffset val="100"/>
        <c:noMultiLvlLbl val="0"/>
      </c:catAx>
      <c:valAx>
        <c:axId val="61966907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66868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'Wright St.'!$D$7:$L$7</c:f>
              <c:numCache>
                <c:formatCode>General</c:formatCode>
                <c:ptCount val="9"/>
                <c:pt idx="0">
                  <c:v>-9.2999999999999999E-2</c:v>
                </c:pt>
                <c:pt idx="1">
                  <c:v>-7.0000000000000007E-2</c:v>
                </c:pt>
                <c:pt idx="2">
                  <c:v>-8.0000000000000002E-3</c:v>
                </c:pt>
                <c:pt idx="3" formatCode="0.00%">
                  <c:v>-2.1000000000000001E-2</c:v>
                </c:pt>
                <c:pt idx="4" formatCode="0.00%">
                  <c:v>-2.3E-2</c:v>
                </c:pt>
                <c:pt idx="5" formatCode="0.00%">
                  <c:v>9.1999999999999998E-2</c:v>
                </c:pt>
                <c:pt idx="6" formatCode="0.00%">
                  <c:v>2.9000000000000001E-2</c:v>
                </c:pt>
                <c:pt idx="7" formatCode="0.00%">
                  <c:v>-8.9999999999999993E-3</c:v>
                </c:pt>
                <c:pt idx="8" formatCode="0.00%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69856"/>
        <c:axId val="619670248"/>
      </c:lineChart>
      <c:catAx>
        <c:axId val="6196698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0248"/>
        <c:crosses val="autoZero"/>
        <c:auto val="1"/>
        <c:lblAlgn val="ctr"/>
        <c:lblOffset val="100"/>
        <c:noMultiLvlLbl val="0"/>
      </c:catAx>
      <c:valAx>
        <c:axId val="61967024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66985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Ratio'!$A$2</c:f>
          <c:strCache>
            <c:ptCount val="1"/>
            <c:pt idx="0">
              <c:v>Net income ratio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'Net Income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Ratio'!$B$10:$J$10</c:f>
              <c:numCache>
                <c:formatCode>General</c:formatCode>
                <c:ptCount val="9"/>
                <c:pt idx="0">
                  <c:v>0.106</c:v>
                </c:pt>
                <c:pt idx="1">
                  <c:v>0.161</c:v>
                </c:pt>
                <c:pt idx="2">
                  <c:v>0.20399999999999999</c:v>
                </c:pt>
                <c:pt idx="3">
                  <c:v>0.14299999999999999</c:v>
                </c:pt>
                <c:pt idx="4">
                  <c:v>7.0000000000000007E-2</c:v>
                </c:pt>
                <c:pt idx="5">
                  <c:v>0.14399999999999999</c:v>
                </c:pt>
                <c:pt idx="6">
                  <c:v>0.11799999999999999</c:v>
                </c:pt>
                <c:pt idx="7">
                  <c:v>-9.8000000000000004E-2</c:v>
                </c:pt>
                <c:pt idx="8">
                  <c:v>-1.0999999999999999E-2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'Net Income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Ratio'!$B$12:$J$12</c:f>
              <c:numCache>
                <c:formatCode>General</c:formatCode>
                <c:ptCount val="9"/>
                <c:pt idx="0">
                  <c:v>3.2000000000000001E-2</c:v>
                </c:pt>
                <c:pt idx="1">
                  <c:v>7.2999999999999995E-2</c:v>
                </c:pt>
                <c:pt idx="2">
                  <c:v>0.13</c:v>
                </c:pt>
                <c:pt idx="3">
                  <c:v>0.10100000000000001</c:v>
                </c:pt>
                <c:pt idx="4">
                  <c:v>4.9000000000000002E-2</c:v>
                </c:pt>
                <c:pt idx="5">
                  <c:v>0.105</c:v>
                </c:pt>
                <c:pt idx="6">
                  <c:v>8.5999999999999993E-2</c:v>
                </c:pt>
                <c:pt idx="7">
                  <c:v>-9.0999999999999998E-2</c:v>
                </c:pt>
                <c:pt idx="8">
                  <c:v>-1.0999999999999999E-2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'Net Income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Ratio'!$B$13:$J$13</c:f>
              <c:numCache>
                <c:formatCode>General</c:formatCode>
                <c:ptCount val="9"/>
                <c:pt idx="0">
                  <c:v>3.0000000000000001E-3</c:v>
                </c:pt>
                <c:pt idx="1">
                  <c:v>6.3E-2</c:v>
                </c:pt>
                <c:pt idx="2">
                  <c:v>8.6999999999999994E-2</c:v>
                </c:pt>
                <c:pt idx="3">
                  <c:v>7.2999999999999995E-2</c:v>
                </c:pt>
                <c:pt idx="4">
                  <c:v>0.09</c:v>
                </c:pt>
                <c:pt idx="5">
                  <c:v>0.152</c:v>
                </c:pt>
                <c:pt idx="6">
                  <c:v>0.10299999999999999</c:v>
                </c:pt>
                <c:pt idx="7">
                  <c:v>3.5999999999999997E-2</c:v>
                </c:pt>
                <c:pt idx="8">
                  <c:v>2.9000000000000001E-2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'Net Income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Ratio'!$B$16:$J$16</c:f>
              <c:numCache>
                <c:formatCode>General</c:formatCode>
                <c:ptCount val="9"/>
                <c:pt idx="0">
                  <c:v>1.9E-2</c:v>
                </c:pt>
                <c:pt idx="1">
                  <c:v>5.7000000000000002E-2</c:v>
                </c:pt>
                <c:pt idx="2">
                  <c:v>9.1999999999999998E-2</c:v>
                </c:pt>
                <c:pt idx="3">
                  <c:v>9.2999999999999999E-2</c:v>
                </c:pt>
                <c:pt idx="4">
                  <c:v>0.02</c:v>
                </c:pt>
                <c:pt idx="5">
                  <c:v>0.2</c:v>
                </c:pt>
                <c:pt idx="6">
                  <c:v>5.6000000000000001E-2</c:v>
                </c:pt>
                <c:pt idx="7">
                  <c:v>-0.435</c:v>
                </c:pt>
                <c:pt idx="8">
                  <c:v>-4.9000000000000002E-2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23064"/>
        <c:axId val="528123456"/>
      </c:lineChart>
      <c:catAx>
        <c:axId val="5281230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123456"/>
        <c:crosses val="autoZero"/>
        <c:auto val="1"/>
        <c:lblAlgn val="ctr"/>
        <c:lblOffset val="100"/>
        <c:noMultiLvlLbl val="0"/>
      </c:catAx>
      <c:valAx>
        <c:axId val="5281234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28123064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'Wright St.'!$D$8:$L$8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1032"/>
        <c:axId val="619671424"/>
      </c:lineChart>
      <c:catAx>
        <c:axId val="6196710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1424"/>
        <c:crosses val="autoZero"/>
        <c:auto val="1"/>
        <c:lblAlgn val="ctr"/>
        <c:lblOffset val="100"/>
        <c:noMultiLvlLbl val="0"/>
      </c:catAx>
      <c:valAx>
        <c:axId val="61967142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67103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'Wright St.'!$D$9:$L$9</c:f>
              <c:numCache>
                <c:formatCode>General</c:formatCode>
                <c:ptCount val="9"/>
                <c:pt idx="0">
                  <c:v>0.10199999999999999</c:v>
                </c:pt>
                <c:pt idx="1">
                  <c:v>0.22800000000000001</c:v>
                </c:pt>
                <c:pt idx="2">
                  <c:v>0.307</c:v>
                </c:pt>
                <c:pt idx="3" formatCode="0.00%">
                  <c:v>0.307</c:v>
                </c:pt>
                <c:pt idx="4" formatCode="0.00%">
                  <c:v>0.32500000000000001</c:v>
                </c:pt>
                <c:pt idx="5" formatCode="0.00%">
                  <c:v>0.35299999999999998</c:v>
                </c:pt>
                <c:pt idx="6" formatCode="0.00%">
                  <c:v>0.26300000000000001</c:v>
                </c:pt>
                <c:pt idx="7" formatCode="0.00%">
                  <c:v>0.246</c:v>
                </c:pt>
                <c:pt idx="8" formatCode="0.00%">
                  <c:v>0.28899999999999998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2208"/>
        <c:axId val="619672600"/>
      </c:lineChart>
      <c:catAx>
        <c:axId val="6196722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2600"/>
        <c:crosses val="autoZero"/>
        <c:auto val="1"/>
        <c:lblAlgn val="ctr"/>
        <c:lblOffset val="100"/>
        <c:noMultiLvlLbl val="0"/>
      </c:catAx>
      <c:valAx>
        <c:axId val="61967260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67220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'Wright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'Wright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'Wright St.'!$D$10:$L$10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3384"/>
        <c:axId val="619673776"/>
      </c:lineChart>
      <c:catAx>
        <c:axId val="6196733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3776"/>
        <c:crosses val="autoZero"/>
        <c:auto val="1"/>
        <c:lblAlgn val="ctr"/>
        <c:lblOffset val="100"/>
        <c:noMultiLvlLbl val="0"/>
      </c:catAx>
      <c:valAx>
        <c:axId val="6196737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67338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'Youngstown St.'!$D$4:$L$4</c:f>
              <c:numCache>
                <c:formatCode>General</c:formatCode>
                <c:ptCount val="9"/>
                <c:pt idx="0">
                  <c:v>3.5</c:v>
                </c:pt>
                <c:pt idx="1">
                  <c:v>3.1</c:v>
                </c:pt>
                <c:pt idx="2">
                  <c:v>3.5</c:v>
                </c:pt>
                <c:pt idx="3">
                  <c:v>3.3</c:v>
                </c:pt>
                <c:pt idx="4">
                  <c:v>2.6</c:v>
                </c:pt>
                <c:pt idx="5">
                  <c:v>2.2999999999999998</c:v>
                </c:pt>
                <c:pt idx="6">
                  <c:v>3.7</c:v>
                </c:pt>
                <c:pt idx="7">
                  <c:v>3.8</c:v>
                </c:pt>
                <c:pt idx="8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4560"/>
        <c:axId val="619674952"/>
      </c:lineChart>
      <c:catAx>
        <c:axId val="6196745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4952"/>
        <c:crosses val="autoZero"/>
        <c:auto val="1"/>
        <c:lblAlgn val="ctr"/>
        <c:lblOffset val="100"/>
        <c:noMultiLvlLbl val="0"/>
      </c:catAx>
      <c:valAx>
        <c:axId val="6196749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67456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'Youngstown St.'!$D$5:$L$5</c:f>
              <c:numCache>
                <c:formatCode>0.00</c:formatCode>
                <c:ptCount val="9"/>
                <c:pt idx="0">
                  <c:v>0.72499999999999998</c:v>
                </c:pt>
                <c:pt idx="1">
                  <c:v>0.75800000000000001</c:v>
                </c:pt>
                <c:pt idx="2">
                  <c:v>0.747</c:v>
                </c:pt>
                <c:pt idx="3">
                  <c:v>0.69299999999999995</c:v>
                </c:pt>
                <c:pt idx="4">
                  <c:v>0.65400000000000003</c:v>
                </c:pt>
                <c:pt idx="5">
                  <c:v>0.59799999999999998</c:v>
                </c:pt>
                <c:pt idx="6">
                  <c:v>0.89600000000000002</c:v>
                </c:pt>
                <c:pt idx="7">
                  <c:v>1.355</c:v>
                </c:pt>
                <c:pt idx="8">
                  <c:v>2.6619999999999999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5736"/>
        <c:axId val="619676128"/>
      </c:lineChart>
      <c:catAx>
        <c:axId val="6196757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6128"/>
        <c:crosses val="autoZero"/>
        <c:auto val="1"/>
        <c:lblAlgn val="ctr"/>
        <c:lblOffset val="100"/>
        <c:noMultiLvlLbl val="0"/>
      </c:catAx>
      <c:valAx>
        <c:axId val="61967612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67573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'Youngstown St.'!$D$6:$L$6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6912"/>
        <c:axId val="619677304"/>
      </c:lineChart>
      <c:catAx>
        <c:axId val="6196769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7304"/>
        <c:crosses val="autoZero"/>
        <c:auto val="1"/>
        <c:lblAlgn val="ctr"/>
        <c:lblOffset val="100"/>
        <c:noMultiLvlLbl val="0"/>
      </c:catAx>
      <c:valAx>
        <c:axId val="61967730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67691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'Youngstown St.'!$D$7:$L$7</c:f>
              <c:numCache>
                <c:formatCode>General</c:formatCode>
                <c:ptCount val="9"/>
                <c:pt idx="0">
                  <c:v>2.7E-2</c:v>
                </c:pt>
                <c:pt idx="1">
                  <c:v>-1.0999999999999999E-2</c:v>
                </c:pt>
                <c:pt idx="2">
                  <c:v>1.3000000000000001E-2</c:v>
                </c:pt>
                <c:pt idx="3" formatCode="0.00%">
                  <c:v>3.0000000000000001E-3</c:v>
                </c:pt>
                <c:pt idx="4" formatCode="0.00%">
                  <c:v>-8.0000000000000002E-3</c:v>
                </c:pt>
                <c:pt idx="5" formatCode="0.00%">
                  <c:v>0</c:v>
                </c:pt>
                <c:pt idx="6" formatCode="0.00%">
                  <c:v>4.7E-2</c:v>
                </c:pt>
                <c:pt idx="7" formatCode="0.00%">
                  <c:v>2.1000000000000001E-2</c:v>
                </c:pt>
                <c:pt idx="8" formatCode="0.00%">
                  <c:v>2.7E-2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8088"/>
        <c:axId val="619678480"/>
      </c:lineChart>
      <c:catAx>
        <c:axId val="6196780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8480"/>
        <c:crosses val="autoZero"/>
        <c:auto val="1"/>
        <c:lblAlgn val="ctr"/>
        <c:lblOffset val="100"/>
        <c:noMultiLvlLbl val="0"/>
      </c:catAx>
      <c:valAx>
        <c:axId val="61967848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67808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'Youngstown St.'!$D$8:$L$8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79264"/>
        <c:axId val="619679656"/>
      </c:lineChart>
      <c:catAx>
        <c:axId val="6196792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79656"/>
        <c:crosses val="autoZero"/>
        <c:auto val="1"/>
        <c:lblAlgn val="ctr"/>
        <c:lblOffset val="100"/>
        <c:noMultiLvlLbl val="0"/>
      </c:catAx>
      <c:valAx>
        <c:axId val="61967965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67926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'Youngstown St.'!$D$9:$L$9</c:f>
              <c:numCache>
                <c:formatCode>General</c:formatCode>
                <c:ptCount val="9"/>
                <c:pt idx="0">
                  <c:v>0.29799999999999999</c:v>
                </c:pt>
                <c:pt idx="1">
                  <c:v>0.25700000000000001</c:v>
                </c:pt>
                <c:pt idx="2">
                  <c:v>0.26200000000000001</c:v>
                </c:pt>
                <c:pt idx="3" formatCode="0.00%">
                  <c:v>0.25</c:v>
                </c:pt>
                <c:pt idx="4" formatCode="0.00%">
                  <c:v>0.24299999999999999</c:v>
                </c:pt>
                <c:pt idx="5" formatCode="0.00%">
                  <c:v>0.21199999999999999</c:v>
                </c:pt>
                <c:pt idx="6" formatCode="0.00%">
                  <c:v>0.27</c:v>
                </c:pt>
                <c:pt idx="7" formatCode="0.00%">
                  <c:v>0.27400000000000002</c:v>
                </c:pt>
                <c:pt idx="8" formatCode="0.00%">
                  <c:v>0.26900000000000002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80440"/>
        <c:axId val="619680832"/>
      </c:lineChart>
      <c:catAx>
        <c:axId val="6196804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80832"/>
        <c:crosses val="autoZero"/>
        <c:auto val="1"/>
        <c:lblAlgn val="ctr"/>
        <c:lblOffset val="100"/>
        <c:noMultiLvlLbl val="0"/>
      </c:catAx>
      <c:valAx>
        <c:axId val="61968083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68044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'Youngstown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'Youngstown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'Youngstown St.'!$D$10:$L$10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81616"/>
        <c:axId val="619682008"/>
      </c:lineChart>
      <c:catAx>
        <c:axId val="6196816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682008"/>
        <c:crosses val="autoZero"/>
        <c:auto val="1"/>
        <c:lblAlgn val="ctr"/>
        <c:lblOffset val="100"/>
        <c:noMultiLvlLbl val="0"/>
      </c:catAx>
      <c:valAx>
        <c:axId val="6196820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68161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Ratio'!$A$3</c:f>
          <c:strCache>
            <c:ptCount val="1"/>
            <c:pt idx="0">
              <c:v>Net income ratio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Ratio'!$B$6:$J$6</c:f>
              <c:numCache>
                <c:formatCode>General</c:formatCode>
                <c:ptCount val="9"/>
                <c:pt idx="0">
                  <c:v>6.3E-2</c:v>
                </c:pt>
                <c:pt idx="1">
                  <c:v>-1.4999999999999999E-2</c:v>
                </c:pt>
                <c:pt idx="2">
                  <c:v>5.1999999999999998E-2</c:v>
                </c:pt>
                <c:pt idx="3">
                  <c:v>3.2000000000000001E-2</c:v>
                </c:pt>
                <c:pt idx="4">
                  <c:v>4.4999999999999998E-2</c:v>
                </c:pt>
                <c:pt idx="5">
                  <c:v>0.17</c:v>
                </c:pt>
                <c:pt idx="6">
                  <c:v>5.8999999999999997E-2</c:v>
                </c:pt>
                <c:pt idx="7">
                  <c:v>-7.1999999999999995E-2</c:v>
                </c:pt>
                <c:pt idx="8">
                  <c:v>-1.6E-2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Ratio'!$B$7:$J$7</c:f>
              <c:numCache>
                <c:formatCode>General</c:formatCode>
                <c:ptCount val="9"/>
                <c:pt idx="0">
                  <c:v>7.0999999999999994E-2</c:v>
                </c:pt>
                <c:pt idx="1">
                  <c:v>0.26</c:v>
                </c:pt>
                <c:pt idx="2">
                  <c:v>-2E-3</c:v>
                </c:pt>
                <c:pt idx="3">
                  <c:v>-0.122</c:v>
                </c:pt>
                <c:pt idx="4">
                  <c:v>1.6E-2</c:v>
                </c:pt>
                <c:pt idx="5">
                  <c:v>7.8E-2</c:v>
                </c:pt>
                <c:pt idx="6">
                  <c:v>1.2999999999999999E-2</c:v>
                </c:pt>
                <c:pt idx="7">
                  <c:v>0.161</c:v>
                </c:pt>
                <c:pt idx="8">
                  <c:v>-1.7999999999999999E-2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Ratio'!$B$8:$J$8</c:f>
              <c:numCache>
                <c:formatCode>General</c:formatCode>
                <c:ptCount val="9"/>
                <c:pt idx="0">
                  <c:v>-2.1999999999999999E-2</c:v>
                </c:pt>
                <c:pt idx="1">
                  <c:v>2.8000000000000001E-2</c:v>
                </c:pt>
                <c:pt idx="2">
                  <c:v>7.4999999999999997E-2</c:v>
                </c:pt>
                <c:pt idx="3">
                  <c:v>3.4000000000000002E-2</c:v>
                </c:pt>
                <c:pt idx="4">
                  <c:v>3.7999999999999999E-2</c:v>
                </c:pt>
                <c:pt idx="5">
                  <c:v>3.1E-2</c:v>
                </c:pt>
                <c:pt idx="6">
                  <c:v>0.08</c:v>
                </c:pt>
                <c:pt idx="7">
                  <c:v>-3.1E-2</c:v>
                </c:pt>
                <c:pt idx="8">
                  <c:v>-3.0000000000000001E-3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Ratio'!$B$9:$J$9</c:f>
              <c:numCache>
                <c:formatCode>General</c:formatCode>
                <c:ptCount val="9"/>
                <c:pt idx="0">
                  <c:v>-4.0000000000000001E-3</c:v>
                </c:pt>
                <c:pt idx="1">
                  <c:v>2.5999999999999999E-2</c:v>
                </c:pt>
                <c:pt idx="2">
                  <c:v>0.104</c:v>
                </c:pt>
                <c:pt idx="3">
                  <c:v>5.0999999999999997E-2</c:v>
                </c:pt>
                <c:pt idx="4">
                  <c:v>1.2E-2</c:v>
                </c:pt>
                <c:pt idx="5">
                  <c:v>0.13300000000000001</c:v>
                </c:pt>
                <c:pt idx="6">
                  <c:v>6.3E-2</c:v>
                </c:pt>
                <c:pt idx="7">
                  <c:v>-0.126</c:v>
                </c:pt>
                <c:pt idx="8">
                  <c:v>-3.0000000000000001E-3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'Net Income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Ratio'!$B$14:$J$14</c:f>
              <c:numCache>
                <c:formatCode>General</c:formatCode>
                <c:ptCount val="9"/>
                <c:pt idx="0">
                  <c:v>-7.0000000000000007E-2</c:v>
                </c:pt>
                <c:pt idx="1">
                  <c:v>-3.5999999999999997E-2</c:v>
                </c:pt>
                <c:pt idx="2">
                  <c:v>4.2000000000000003E-2</c:v>
                </c:pt>
                <c:pt idx="3">
                  <c:v>-1.6E-2</c:v>
                </c:pt>
                <c:pt idx="4">
                  <c:v>-1.4E-2</c:v>
                </c:pt>
                <c:pt idx="5">
                  <c:v>4.5999999999999999E-2</c:v>
                </c:pt>
                <c:pt idx="6">
                  <c:v>3.5999999999999997E-2</c:v>
                </c:pt>
                <c:pt idx="7">
                  <c:v>-1.4999999999999999E-2</c:v>
                </c:pt>
                <c:pt idx="8">
                  <c:v>-8.0000000000000002E-3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'Net Income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Ratio'!$B$15:$J$15</c:f>
              <c:numCache>
                <c:formatCode>General</c:formatCode>
                <c:ptCount val="9"/>
                <c:pt idx="0">
                  <c:v>0.02</c:v>
                </c:pt>
                <c:pt idx="1">
                  <c:v>-2.3E-2</c:v>
                </c:pt>
                <c:pt idx="2">
                  <c:v>1.6E-2</c:v>
                </c:pt>
                <c:pt idx="3">
                  <c:v>-2.9000000000000001E-2</c:v>
                </c:pt>
                <c:pt idx="4">
                  <c:v>2.1999999999999999E-2</c:v>
                </c:pt>
                <c:pt idx="5">
                  <c:v>6.6000000000000003E-2</c:v>
                </c:pt>
                <c:pt idx="6">
                  <c:v>0.08</c:v>
                </c:pt>
                <c:pt idx="7">
                  <c:v>-1.7999999999999999E-2</c:v>
                </c:pt>
                <c:pt idx="8">
                  <c:v>1.6E-2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'Net Income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Ratio'!$B$17:$J$17</c:f>
              <c:numCache>
                <c:formatCode>General</c:formatCode>
                <c:ptCount val="9"/>
                <c:pt idx="0">
                  <c:v>-2.3E-2</c:v>
                </c:pt>
                <c:pt idx="1">
                  <c:v>-4.4999999999999998E-2</c:v>
                </c:pt>
                <c:pt idx="2">
                  <c:v>2.7E-2</c:v>
                </c:pt>
                <c:pt idx="3">
                  <c:v>0.01</c:v>
                </c:pt>
                <c:pt idx="4">
                  <c:v>6.0000000000000001E-3</c:v>
                </c:pt>
                <c:pt idx="5">
                  <c:v>7.9000000000000001E-2</c:v>
                </c:pt>
                <c:pt idx="6">
                  <c:v>5.2999999999999999E-2</c:v>
                </c:pt>
                <c:pt idx="7">
                  <c:v>-3.7999999999999999E-2</c:v>
                </c:pt>
                <c:pt idx="8">
                  <c:v>6.0000000000000001E-3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'Net Income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Ratio'!$B$18:$J$18</c:f>
              <c:numCache>
                <c:formatCode>General</c:formatCode>
                <c:ptCount val="9"/>
                <c:pt idx="0">
                  <c:v>-9.2999999999999999E-2</c:v>
                </c:pt>
                <c:pt idx="1">
                  <c:v>-7.0000000000000007E-2</c:v>
                </c:pt>
                <c:pt idx="2">
                  <c:v>-8.0000000000000002E-3</c:v>
                </c:pt>
                <c:pt idx="3">
                  <c:v>-2.1000000000000001E-2</c:v>
                </c:pt>
                <c:pt idx="4">
                  <c:v>-2.3E-2</c:v>
                </c:pt>
                <c:pt idx="5">
                  <c:v>9.1999999999999998E-2</c:v>
                </c:pt>
                <c:pt idx="6">
                  <c:v>2.9000000000000001E-2</c:v>
                </c:pt>
                <c:pt idx="7">
                  <c:v>-8.9999999999999993E-3</c:v>
                </c:pt>
                <c:pt idx="8">
                  <c:v>0.01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'Net Income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Ratio'!$B$19:$J$19</c:f>
              <c:numCache>
                <c:formatCode>General</c:formatCode>
                <c:ptCount val="9"/>
                <c:pt idx="0">
                  <c:v>2.7E-2</c:v>
                </c:pt>
                <c:pt idx="1">
                  <c:v>-1.0999999999999999E-2</c:v>
                </c:pt>
                <c:pt idx="2">
                  <c:v>1.2999999999999999E-2</c:v>
                </c:pt>
                <c:pt idx="3">
                  <c:v>3.0000000000000001E-3</c:v>
                </c:pt>
                <c:pt idx="4">
                  <c:v>-8.0000000000000002E-3</c:v>
                </c:pt>
                <c:pt idx="5">
                  <c:v>0</c:v>
                </c:pt>
                <c:pt idx="6">
                  <c:v>4.7E-2</c:v>
                </c:pt>
                <c:pt idx="7">
                  <c:v>2.1000000000000001E-2</c:v>
                </c:pt>
                <c:pt idx="8">
                  <c:v>2.7E-2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24240"/>
        <c:axId val="528124632"/>
      </c:lineChart>
      <c:catAx>
        <c:axId val="5281242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124632"/>
        <c:crosses val="autoZero"/>
        <c:auto val="1"/>
        <c:lblAlgn val="ctr"/>
        <c:lblOffset val="100"/>
        <c:noMultiLvlLbl val="0"/>
      </c:catAx>
      <c:valAx>
        <c:axId val="5281246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28124240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Score'!$A$1</c:f>
          <c:strCache>
            <c:ptCount val="1"/>
            <c:pt idx="0">
              <c:v>Net income score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Score'!$B$6:$J$6</c:f>
              <c:numCache>
                <c:formatCode>General</c:formatCode>
                <c:ptCount val="9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Score'!$B$7:$J$7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Score'!$B$8:$J$8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Score'!$B$9:$J$9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'Net Income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Score'!$B$10:$J$10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'Net Income Score'!$A$11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Score'!$B$11:$J$11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'Net Income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Score'!$B$12:$J$12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'Net Income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Score'!$B$13:$J$13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'Net Income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Score'!$B$14:$J$14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'Net Income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Score'!$B$15:$J$15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'Net Income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Score'!$B$16:$J$16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'Net Income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Score'!$B$17:$J$17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'Net Income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Score'!$B$18:$J$18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'Net Income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Score'!$B$19:$J$19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25416"/>
        <c:axId val="528125808"/>
      </c:lineChart>
      <c:catAx>
        <c:axId val="5281254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125808"/>
        <c:crosses val="autoZero"/>
        <c:auto val="1"/>
        <c:lblAlgn val="ctr"/>
        <c:lblOffset val="100"/>
        <c:noMultiLvlLbl val="0"/>
      </c:catAx>
      <c:valAx>
        <c:axId val="5281258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12541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Score'!$A$2</c:f>
          <c:strCache>
            <c:ptCount val="1"/>
            <c:pt idx="0">
              <c:v>Net income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'Net Income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Score'!$B$10:$J$10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'Net Income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Score'!$B$12:$J$12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'Net Income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Score'!$B$13:$J$13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'Net Income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Score'!$B$16:$J$16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26592"/>
        <c:axId val="528126984"/>
      </c:lineChart>
      <c:catAx>
        <c:axId val="5281265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126984"/>
        <c:crosses val="autoZero"/>
        <c:auto val="1"/>
        <c:lblAlgn val="ctr"/>
        <c:lblOffset val="100"/>
        <c:noMultiLvlLbl val="0"/>
      </c:catAx>
      <c:valAx>
        <c:axId val="5281269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126592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'Net Income Score'!$A$3</c:f>
          <c:strCache>
            <c:ptCount val="1"/>
            <c:pt idx="0">
              <c:v>Net income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'Net Income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Score'!$B$6:$J$6</c:f>
              <c:numCache>
                <c:formatCode>General</c:formatCode>
                <c:ptCount val="9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'Net Income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Score'!$B$7:$J$7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'Net Income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Score'!$B$8:$J$8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'Net Income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Score'!$B$9:$J$9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'Net Income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Score'!$B$14:$J$14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'Net Income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Score'!$B$15:$J$15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'Net Income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Score'!$B$17:$J$17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'Net Income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Score'!$B$18:$J$18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'Net Income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'Net Income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'Net Income Score'!$B$19:$J$19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27768"/>
        <c:axId val="528128160"/>
      </c:lineChart>
      <c:catAx>
        <c:axId val="5281277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128160"/>
        <c:crosses val="autoZero"/>
        <c:auto val="1"/>
        <c:lblAlgn val="ctr"/>
        <c:lblOffset val="100"/>
        <c:noMultiLvlLbl val="0"/>
      </c:catAx>
      <c:valAx>
        <c:axId val="52812816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127768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Ratio'!$A$1</c:f>
          <c:strCache>
            <c:ptCount val="1"/>
            <c:pt idx="0">
              <c:v>Primary reserve ratio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Ratio'!$B$6:$J$6</c:f>
              <c:numCache>
                <c:formatCode>General</c:formatCode>
                <c:ptCount val="9"/>
                <c:pt idx="0">
                  <c:v>0.44</c:v>
                </c:pt>
                <c:pt idx="1">
                  <c:v>0.45200000000000001</c:v>
                </c:pt>
                <c:pt idx="2">
                  <c:v>0.52100000000000002</c:v>
                </c:pt>
                <c:pt idx="3">
                  <c:v>0.495</c:v>
                </c:pt>
                <c:pt idx="4">
                  <c:v>0.50900000000000001</c:v>
                </c:pt>
                <c:pt idx="5">
                  <c:v>0.49299999999999999</c:v>
                </c:pt>
                <c:pt idx="6">
                  <c:v>0.35499999999999998</c:v>
                </c:pt>
                <c:pt idx="7">
                  <c:v>0.33700000000000002</c:v>
                </c:pt>
                <c:pt idx="8">
                  <c:v>0.41799999999999998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Ratio'!$B$7:$J$7</c:f>
              <c:numCache>
                <c:formatCode>General</c:formatCode>
                <c:ptCount val="9"/>
                <c:pt idx="0">
                  <c:v>0.115</c:v>
                </c:pt>
                <c:pt idx="1">
                  <c:v>0.09</c:v>
                </c:pt>
                <c:pt idx="2">
                  <c:v>1.7999999999999999E-2</c:v>
                </c:pt>
                <c:pt idx="3">
                  <c:v>6.0999999999999999E-2</c:v>
                </c:pt>
                <c:pt idx="4">
                  <c:v>0.128</c:v>
                </c:pt>
                <c:pt idx="5">
                  <c:v>0.13200000000000001</c:v>
                </c:pt>
                <c:pt idx="6">
                  <c:v>9.1999999999999998E-2</c:v>
                </c:pt>
                <c:pt idx="7">
                  <c:v>0.11700000000000001</c:v>
                </c:pt>
                <c:pt idx="8">
                  <c:v>8.4000000000000005E-2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Ratio'!$B$8:$J$8</c:f>
              <c:numCache>
                <c:formatCode>General</c:formatCode>
                <c:ptCount val="9"/>
                <c:pt idx="0">
                  <c:v>0.45100000000000001</c:v>
                </c:pt>
                <c:pt idx="1">
                  <c:v>0.35399999999999998</c:v>
                </c:pt>
                <c:pt idx="2">
                  <c:v>0.443</c:v>
                </c:pt>
                <c:pt idx="3">
                  <c:v>0.374</c:v>
                </c:pt>
                <c:pt idx="4">
                  <c:v>0.36699999999999999</c:v>
                </c:pt>
                <c:pt idx="5">
                  <c:v>0.317</c:v>
                </c:pt>
                <c:pt idx="6">
                  <c:v>0.29699999999999999</c:v>
                </c:pt>
                <c:pt idx="7">
                  <c:v>0.24</c:v>
                </c:pt>
                <c:pt idx="8">
                  <c:v>0.30199999999999999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Ratio'!$B$9:$J$9</c:f>
              <c:numCache>
                <c:formatCode>General</c:formatCode>
                <c:ptCount val="9"/>
                <c:pt idx="0">
                  <c:v>0.67600000000000005</c:v>
                </c:pt>
                <c:pt idx="1">
                  <c:v>0.69</c:v>
                </c:pt>
                <c:pt idx="2">
                  <c:v>0.73699999999999999</c:v>
                </c:pt>
                <c:pt idx="3">
                  <c:v>0.66700000000000004</c:v>
                </c:pt>
                <c:pt idx="4">
                  <c:v>0.628</c:v>
                </c:pt>
                <c:pt idx="5">
                  <c:v>0.63</c:v>
                </c:pt>
                <c:pt idx="6">
                  <c:v>0.46</c:v>
                </c:pt>
                <c:pt idx="7">
                  <c:v>0.40500000000000003</c:v>
                </c:pt>
                <c:pt idx="8">
                  <c:v>0.60099999999999998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'Primary Reserve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Ratio'!$B$10:$J$10</c:f>
              <c:numCache>
                <c:formatCode>General</c:formatCode>
                <c:ptCount val="9"/>
                <c:pt idx="0">
                  <c:v>1.0089999999999999</c:v>
                </c:pt>
                <c:pt idx="1">
                  <c:v>1.02</c:v>
                </c:pt>
                <c:pt idx="2">
                  <c:v>0.92900000000000005</c:v>
                </c:pt>
                <c:pt idx="3">
                  <c:v>0.77</c:v>
                </c:pt>
                <c:pt idx="4">
                  <c:v>0.63700000000000001</c:v>
                </c:pt>
                <c:pt idx="5">
                  <c:v>0.58199999999999996</c:v>
                </c:pt>
                <c:pt idx="6">
                  <c:v>0.42799999999999999</c:v>
                </c:pt>
                <c:pt idx="7">
                  <c:v>0.32</c:v>
                </c:pt>
                <c:pt idx="8">
                  <c:v>0.42799999999999999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'Primary Reserve Ratio'!$A$11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Ratio'!$B$11:$J$11</c:f>
              <c:numCache>
                <c:formatCode>General</c:formatCode>
                <c:ptCount val="9"/>
                <c:pt idx="0">
                  <c:v>0.59899999999999998</c:v>
                </c:pt>
                <c:pt idx="1">
                  <c:v>0.66900000000000004</c:v>
                </c:pt>
                <c:pt idx="2">
                  <c:v>0.91900000000000004</c:v>
                </c:pt>
                <c:pt idx="3">
                  <c:v>1.008</c:v>
                </c:pt>
                <c:pt idx="4">
                  <c:v>0.92600000000000005</c:v>
                </c:pt>
                <c:pt idx="5">
                  <c:v>0.94199999999999995</c:v>
                </c:pt>
                <c:pt idx="6">
                  <c:v>0.75</c:v>
                </c:pt>
                <c:pt idx="7">
                  <c:v>0.58099999999999996</c:v>
                </c:pt>
                <c:pt idx="8">
                  <c:v>0.60199999999999998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'Primary Reserve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Ratio'!$B$12:$J$12</c:f>
              <c:numCache>
                <c:formatCode>General</c:formatCode>
                <c:ptCount val="9"/>
                <c:pt idx="0">
                  <c:v>0.68100000000000005</c:v>
                </c:pt>
                <c:pt idx="1">
                  <c:v>0.67900000000000005</c:v>
                </c:pt>
                <c:pt idx="2">
                  <c:v>0.64900000000000002</c:v>
                </c:pt>
                <c:pt idx="3">
                  <c:v>0.48799999999999999</c:v>
                </c:pt>
                <c:pt idx="4">
                  <c:v>0.47699999999999998</c:v>
                </c:pt>
                <c:pt idx="5">
                  <c:v>0.45300000000000001</c:v>
                </c:pt>
                <c:pt idx="6">
                  <c:v>0.40600000000000003</c:v>
                </c:pt>
                <c:pt idx="7">
                  <c:v>0.41099999999999998</c:v>
                </c:pt>
                <c:pt idx="8">
                  <c:v>0.39600000000000002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'Primary Reserve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Ratio'!$B$13:$J$13</c:f>
              <c:numCache>
                <c:formatCode>General</c:formatCode>
                <c:ptCount val="9"/>
                <c:pt idx="0">
                  <c:v>0.42499999999999999</c:v>
                </c:pt>
                <c:pt idx="1">
                  <c:v>0.48399999999999999</c:v>
                </c:pt>
                <c:pt idx="2">
                  <c:v>0.52500000000000002</c:v>
                </c:pt>
                <c:pt idx="3">
                  <c:v>0.51</c:v>
                </c:pt>
                <c:pt idx="4">
                  <c:v>0.5</c:v>
                </c:pt>
                <c:pt idx="5">
                  <c:v>0.42299999999999999</c:v>
                </c:pt>
                <c:pt idx="6">
                  <c:v>0.27700000000000002</c:v>
                </c:pt>
                <c:pt idx="7">
                  <c:v>0.20599999999999999</c:v>
                </c:pt>
                <c:pt idx="8">
                  <c:v>0.25600000000000001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'Primary Reserve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Ratio'!$B$14:$J$14</c:f>
              <c:numCache>
                <c:formatCode>General</c:formatCode>
                <c:ptCount val="9"/>
                <c:pt idx="0">
                  <c:v>0.26100000000000001</c:v>
                </c:pt>
                <c:pt idx="1">
                  <c:v>0.29499999999999998</c:v>
                </c:pt>
                <c:pt idx="2">
                  <c:v>0.307</c:v>
                </c:pt>
                <c:pt idx="3">
                  <c:v>0.25900000000000001</c:v>
                </c:pt>
                <c:pt idx="4">
                  <c:v>0.28000000000000003</c:v>
                </c:pt>
                <c:pt idx="5">
                  <c:v>0.29799999999999999</c:v>
                </c:pt>
                <c:pt idx="6">
                  <c:v>0.28000000000000003</c:v>
                </c:pt>
                <c:pt idx="7">
                  <c:v>0.26800000000000002</c:v>
                </c:pt>
                <c:pt idx="8">
                  <c:v>0.34399999999999997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'Primary Reserve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Ratio'!$B$15:$J$15</c:f>
              <c:numCache>
                <c:formatCode>General</c:formatCode>
                <c:ptCount val="9"/>
                <c:pt idx="0">
                  <c:v>0.35399999999999998</c:v>
                </c:pt>
                <c:pt idx="1">
                  <c:v>0.35099999999999998</c:v>
                </c:pt>
                <c:pt idx="2">
                  <c:v>0.36099999999999999</c:v>
                </c:pt>
                <c:pt idx="3">
                  <c:v>0.312</c:v>
                </c:pt>
                <c:pt idx="4">
                  <c:v>0.32600000000000001</c:v>
                </c:pt>
                <c:pt idx="5">
                  <c:v>0.376</c:v>
                </c:pt>
                <c:pt idx="6">
                  <c:v>0.28599999999999998</c:v>
                </c:pt>
                <c:pt idx="7">
                  <c:v>0.20100000000000001</c:v>
                </c:pt>
                <c:pt idx="8">
                  <c:v>0.28100000000000003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'Primary Reserve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Ratio'!$B$16:$J$16</c:f>
              <c:numCache>
                <c:formatCode>General</c:formatCode>
                <c:ptCount val="9"/>
                <c:pt idx="0">
                  <c:v>0.47499999999999998</c:v>
                </c:pt>
                <c:pt idx="1">
                  <c:v>0.434</c:v>
                </c:pt>
                <c:pt idx="2">
                  <c:v>0.47599999999999998</c:v>
                </c:pt>
                <c:pt idx="3">
                  <c:v>0.435</c:v>
                </c:pt>
                <c:pt idx="4">
                  <c:v>0.38</c:v>
                </c:pt>
                <c:pt idx="5">
                  <c:v>0.38800000000000001</c:v>
                </c:pt>
                <c:pt idx="6">
                  <c:v>0.316</c:v>
                </c:pt>
                <c:pt idx="7">
                  <c:v>0.26800000000000002</c:v>
                </c:pt>
                <c:pt idx="8">
                  <c:v>0.27400000000000002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'Primary Reserve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Ratio'!$B$17:$J$17</c:f>
              <c:numCache>
                <c:formatCode>General</c:formatCode>
                <c:ptCount val="9"/>
                <c:pt idx="0">
                  <c:v>0.28899999999999998</c:v>
                </c:pt>
                <c:pt idx="1">
                  <c:v>0.312</c:v>
                </c:pt>
                <c:pt idx="2">
                  <c:v>0.373</c:v>
                </c:pt>
                <c:pt idx="3">
                  <c:v>0.36099999999999999</c:v>
                </c:pt>
                <c:pt idx="4">
                  <c:v>0.34899999999999998</c:v>
                </c:pt>
                <c:pt idx="5">
                  <c:v>0.36899999999999999</c:v>
                </c:pt>
                <c:pt idx="6">
                  <c:v>0.28299999999999997</c:v>
                </c:pt>
                <c:pt idx="7">
                  <c:v>0.24299999999999999</c:v>
                </c:pt>
                <c:pt idx="8">
                  <c:v>0.33100000000000002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'Primary Reserve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Ratio'!$B$18:$J$18</c:f>
              <c:numCache>
                <c:formatCode>General</c:formatCode>
                <c:ptCount val="9"/>
                <c:pt idx="0">
                  <c:v>0.10199999999999999</c:v>
                </c:pt>
                <c:pt idx="1">
                  <c:v>0.22800000000000001</c:v>
                </c:pt>
                <c:pt idx="2">
                  <c:v>0.307</c:v>
                </c:pt>
                <c:pt idx="3">
                  <c:v>0.307</c:v>
                </c:pt>
                <c:pt idx="4">
                  <c:v>0.32500000000000001</c:v>
                </c:pt>
                <c:pt idx="5">
                  <c:v>0.35299999999999998</c:v>
                </c:pt>
                <c:pt idx="6">
                  <c:v>0.26300000000000001</c:v>
                </c:pt>
                <c:pt idx="7">
                  <c:v>0.246</c:v>
                </c:pt>
                <c:pt idx="8">
                  <c:v>0.28899999999999998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'Primary Reserve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Ratio'!$B$19:$J$19</c:f>
              <c:numCache>
                <c:formatCode>General</c:formatCode>
                <c:ptCount val="9"/>
                <c:pt idx="0">
                  <c:v>0.29799999999999999</c:v>
                </c:pt>
                <c:pt idx="1">
                  <c:v>0.25700000000000001</c:v>
                </c:pt>
                <c:pt idx="2">
                  <c:v>0.26200000000000001</c:v>
                </c:pt>
                <c:pt idx="3">
                  <c:v>0.25</c:v>
                </c:pt>
                <c:pt idx="4">
                  <c:v>0.24299999999999999</c:v>
                </c:pt>
                <c:pt idx="5">
                  <c:v>0.21199999999999999</c:v>
                </c:pt>
                <c:pt idx="6">
                  <c:v>0.27</c:v>
                </c:pt>
                <c:pt idx="7">
                  <c:v>0.27400000000000002</c:v>
                </c:pt>
                <c:pt idx="8">
                  <c:v>0.26900000000000002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28944"/>
        <c:axId val="528129336"/>
      </c:lineChart>
      <c:catAx>
        <c:axId val="5281289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129336"/>
        <c:crosses val="autoZero"/>
        <c:auto val="1"/>
        <c:lblAlgn val="ctr"/>
        <c:lblOffset val="100"/>
        <c:noMultiLvlLbl val="0"/>
      </c:catAx>
      <c:valAx>
        <c:axId val="5281293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28128944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Ratio'!$A$2</c:f>
          <c:strCache>
            <c:ptCount val="1"/>
            <c:pt idx="0">
              <c:v>Primary reserve ratio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'Primary Reserve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Ratio'!$B$10:$J$10</c:f>
              <c:numCache>
                <c:formatCode>General</c:formatCode>
                <c:ptCount val="9"/>
                <c:pt idx="0">
                  <c:v>1.0089999999999999</c:v>
                </c:pt>
                <c:pt idx="1">
                  <c:v>1.02</c:v>
                </c:pt>
                <c:pt idx="2">
                  <c:v>0.92900000000000005</c:v>
                </c:pt>
                <c:pt idx="3">
                  <c:v>0.77</c:v>
                </c:pt>
                <c:pt idx="4">
                  <c:v>0.63700000000000001</c:v>
                </c:pt>
                <c:pt idx="5">
                  <c:v>0.58199999999999996</c:v>
                </c:pt>
                <c:pt idx="6">
                  <c:v>0.42799999999999999</c:v>
                </c:pt>
                <c:pt idx="7">
                  <c:v>0.32</c:v>
                </c:pt>
                <c:pt idx="8">
                  <c:v>0.42799999999999999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'Primary Reserve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Ratio'!$B$12:$J$12</c:f>
              <c:numCache>
                <c:formatCode>General</c:formatCode>
                <c:ptCount val="9"/>
                <c:pt idx="0">
                  <c:v>0.68100000000000005</c:v>
                </c:pt>
                <c:pt idx="1">
                  <c:v>0.67900000000000005</c:v>
                </c:pt>
                <c:pt idx="2">
                  <c:v>0.64900000000000002</c:v>
                </c:pt>
                <c:pt idx="3">
                  <c:v>0.48799999999999999</c:v>
                </c:pt>
                <c:pt idx="4">
                  <c:v>0.47699999999999998</c:v>
                </c:pt>
                <c:pt idx="5">
                  <c:v>0.45300000000000001</c:v>
                </c:pt>
                <c:pt idx="6">
                  <c:v>0.40600000000000003</c:v>
                </c:pt>
                <c:pt idx="7">
                  <c:v>0.41099999999999998</c:v>
                </c:pt>
                <c:pt idx="8">
                  <c:v>0.39600000000000002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'Primary Reserve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Ratio'!$B$13:$J$13</c:f>
              <c:numCache>
                <c:formatCode>General</c:formatCode>
                <c:ptCount val="9"/>
                <c:pt idx="0">
                  <c:v>0.42499999999999999</c:v>
                </c:pt>
                <c:pt idx="1">
                  <c:v>0.48399999999999999</c:v>
                </c:pt>
                <c:pt idx="2">
                  <c:v>0.52500000000000002</c:v>
                </c:pt>
                <c:pt idx="3">
                  <c:v>0.51</c:v>
                </c:pt>
                <c:pt idx="4">
                  <c:v>0.5</c:v>
                </c:pt>
                <c:pt idx="5">
                  <c:v>0.42299999999999999</c:v>
                </c:pt>
                <c:pt idx="6">
                  <c:v>0.27700000000000002</c:v>
                </c:pt>
                <c:pt idx="7">
                  <c:v>0.20599999999999999</c:v>
                </c:pt>
                <c:pt idx="8">
                  <c:v>0.25600000000000001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'Primary Reserve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Ratio'!$B$16:$J$16</c:f>
              <c:numCache>
                <c:formatCode>General</c:formatCode>
                <c:ptCount val="9"/>
                <c:pt idx="0">
                  <c:v>0.47499999999999998</c:v>
                </c:pt>
                <c:pt idx="1">
                  <c:v>0.434</c:v>
                </c:pt>
                <c:pt idx="2">
                  <c:v>0.47599999999999998</c:v>
                </c:pt>
                <c:pt idx="3">
                  <c:v>0.435</c:v>
                </c:pt>
                <c:pt idx="4">
                  <c:v>0.38</c:v>
                </c:pt>
                <c:pt idx="5">
                  <c:v>0.38800000000000001</c:v>
                </c:pt>
                <c:pt idx="6">
                  <c:v>0.316</c:v>
                </c:pt>
                <c:pt idx="7">
                  <c:v>0.26800000000000002</c:v>
                </c:pt>
                <c:pt idx="8">
                  <c:v>0.27400000000000002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098424"/>
        <c:axId val="616098816"/>
      </c:lineChart>
      <c:catAx>
        <c:axId val="6160984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616098816"/>
        <c:crosses val="autoZero"/>
        <c:auto val="1"/>
        <c:lblAlgn val="ctr"/>
        <c:lblOffset val="100"/>
        <c:noMultiLvlLbl val="0"/>
      </c:catAx>
      <c:valAx>
        <c:axId val="6160988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16098424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Ratio'!$A$3</c:f>
          <c:strCache>
            <c:ptCount val="1"/>
            <c:pt idx="0">
              <c:v>Primary reserve ratio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Ratio'!$B$6:$J$6</c:f>
              <c:numCache>
                <c:formatCode>General</c:formatCode>
                <c:ptCount val="9"/>
                <c:pt idx="0">
                  <c:v>0.44</c:v>
                </c:pt>
                <c:pt idx="1">
                  <c:v>0.45200000000000001</c:v>
                </c:pt>
                <c:pt idx="2">
                  <c:v>0.52100000000000002</c:v>
                </c:pt>
                <c:pt idx="3">
                  <c:v>0.495</c:v>
                </c:pt>
                <c:pt idx="4">
                  <c:v>0.50900000000000001</c:v>
                </c:pt>
                <c:pt idx="5">
                  <c:v>0.49299999999999999</c:v>
                </c:pt>
                <c:pt idx="6">
                  <c:v>0.35499999999999998</c:v>
                </c:pt>
                <c:pt idx="7">
                  <c:v>0.33700000000000002</c:v>
                </c:pt>
                <c:pt idx="8">
                  <c:v>0.41799999999999998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Ratio'!$B$7:$J$7</c:f>
              <c:numCache>
                <c:formatCode>General</c:formatCode>
                <c:ptCount val="9"/>
                <c:pt idx="0">
                  <c:v>0.115</c:v>
                </c:pt>
                <c:pt idx="1">
                  <c:v>0.09</c:v>
                </c:pt>
                <c:pt idx="2">
                  <c:v>1.7999999999999999E-2</c:v>
                </c:pt>
                <c:pt idx="3">
                  <c:v>6.0999999999999999E-2</c:v>
                </c:pt>
                <c:pt idx="4">
                  <c:v>0.128</c:v>
                </c:pt>
                <c:pt idx="5">
                  <c:v>0.13200000000000001</c:v>
                </c:pt>
                <c:pt idx="6">
                  <c:v>9.1999999999999998E-2</c:v>
                </c:pt>
                <c:pt idx="7">
                  <c:v>0.11700000000000001</c:v>
                </c:pt>
                <c:pt idx="8">
                  <c:v>8.4000000000000005E-2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Ratio'!$B$8:$J$8</c:f>
              <c:numCache>
                <c:formatCode>General</c:formatCode>
                <c:ptCount val="9"/>
                <c:pt idx="0">
                  <c:v>0.45100000000000001</c:v>
                </c:pt>
                <c:pt idx="1">
                  <c:v>0.35399999999999998</c:v>
                </c:pt>
                <c:pt idx="2">
                  <c:v>0.443</c:v>
                </c:pt>
                <c:pt idx="3">
                  <c:v>0.374</c:v>
                </c:pt>
                <c:pt idx="4">
                  <c:v>0.36699999999999999</c:v>
                </c:pt>
                <c:pt idx="5">
                  <c:v>0.317</c:v>
                </c:pt>
                <c:pt idx="6">
                  <c:v>0.29699999999999999</c:v>
                </c:pt>
                <c:pt idx="7">
                  <c:v>0.24</c:v>
                </c:pt>
                <c:pt idx="8">
                  <c:v>0.30199999999999999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Ratio'!$B$9:$J$9</c:f>
              <c:numCache>
                <c:formatCode>General</c:formatCode>
                <c:ptCount val="9"/>
                <c:pt idx="0">
                  <c:v>0.67600000000000005</c:v>
                </c:pt>
                <c:pt idx="1">
                  <c:v>0.69</c:v>
                </c:pt>
                <c:pt idx="2">
                  <c:v>0.73699999999999999</c:v>
                </c:pt>
                <c:pt idx="3">
                  <c:v>0.66700000000000004</c:v>
                </c:pt>
                <c:pt idx="4">
                  <c:v>0.628</c:v>
                </c:pt>
                <c:pt idx="5">
                  <c:v>0.63</c:v>
                </c:pt>
                <c:pt idx="6">
                  <c:v>0.46</c:v>
                </c:pt>
                <c:pt idx="7">
                  <c:v>0.40500000000000003</c:v>
                </c:pt>
                <c:pt idx="8">
                  <c:v>0.60099999999999998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'Primary Reserve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Ratio'!$B$14:$J$14</c:f>
              <c:numCache>
                <c:formatCode>General</c:formatCode>
                <c:ptCount val="9"/>
                <c:pt idx="0">
                  <c:v>0.26100000000000001</c:v>
                </c:pt>
                <c:pt idx="1">
                  <c:v>0.29499999999999998</c:v>
                </c:pt>
                <c:pt idx="2">
                  <c:v>0.307</c:v>
                </c:pt>
                <c:pt idx="3">
                  <c:v>0.25900000000000001</c:v>
                </c:pt>
                <c:pt idx="4">
                  <c:v>0.28000000000000003</c:v>
                </c:pt>
                <c:pt idx="5">
                  <c:v>0.29799999999999999</c:v>
                </c:pt>
                <c:pt idx="6">
                  <c:v>0.28000000000000003</c:v>
                </c:pt>
                <c:pt idx="7">
                  <c:v>0.26800000000000002</c:v>
                </c:pt>
                <c:pt idx="8">
                  <c:v>0.34399999999999997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'Primary Reserve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Ratio'!$B$15:$J$15</c:f>
              <c:numCache>
                <c:formatCode>General</c:formatCode>
                <c:ptCount val="9"/>
                <c:pt idx="0">
                  <c:v>0.35399999999999998</c:v>
                </c:pt>
                <c:pt idx="1">
                  <c:v>0.35099999999999998</c:v>
                </c:pt>
                <c:pt idx="2">
                  <c:v>0.36099999999999999</c:v>
                </c:pt>
                <c:pt idx="3">
                  <c:v>0.312</c:v>
                </c:pt>
                <c:pt idx="4">
                  <c:v>0.32600000000000001</c:v>
                </c:pt>
                <c:pt idx="5">
                  <c:v>0.376</c:v>
                </c:pt>
                <c:pt idx="6">
                  <c:v>0.28599999999999998</c:v>
                </c:pt>
                <c:pt idx="7">
                  <c:v>0.20100000000000001</c:v>
                </c:pt>
                <c:pt idx="8">
                  <c:v>0.28100000000000003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'Primary Reserve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Ratio'!$B$17:$J$17</c:f>
              <c:numCache>
                <c:formatCode>General</c:formatCode>
                <c:ptCount val="9"/>
                <c:pt idx="0">
                  <c:v>0.28899999999999998</c:v>
                </c:pt>
                <c:pt idx="1">
                  <c:v>0.312</c:v>
                </c:pt>
                <c:pt idx="2">
                  <c:v>0.373</c:v>
                </c:pt>
                <c:pt idx="3">
                  <c:v>0.36099999999999999</c:v>
                </c:pt>
                <c:pt idx="4">
                  <c:v>0.34899999999999998</c:v>
                </c:pt>
                <c:pt idx="5">
                  <c:v>0.36899999999999999</c:v>
                </c:pt>
                <c:pt idx="6">
                  <c:v>0.28299999999999997</c:v>
                </c:pt>
                <c:pt idx="7">
                  <c:v>0.24299999999999999</c:v>
                </c:pt>
                <c:pt idx="8">
                  <c:v>0.33100000000000002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'Primary Reserve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Ratio'!$B$18:$J$18</c:f>
              <c:numCache>
                <c:formatCode>General</c:formatCode>
                <c:ptCount val="9"/>
                <c:pt idx="0">
                  <c:v>0.10199999999999999</c:v>
                </c:pt>
                <c:pt idx="1">
                  <c:v>0.22800000000000001</c:v>
                </c:pt>
                <c:pt idx="2">
                  <c:v>0.307</c:v>
                </c:pt>
                <c:pt idx="3">
                  <c:v>0.307</c:v>
                </c:pt>
                <c:pt idx="4">
                  <c:v>0.32500000000000001</c:v>
                </c:pt>
                <c:pt idx="5">
                  <c:v>0.35299999999999998</c:v>
                </c:pt>
                <c:pt idx="6">
                  <c:v>0.26300000000000001</c:v>
                </c:pt>
                <c:pt idx="7">
                  <c:v>0.246</c:v>
                </c:pt>
                <c:pt idx="8">
                  <c:v>0.28899999999999998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'Primary Reserve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Ratio'!$B$19:$J$19</c:f>
              <c:numCache>
                <c:formatCode>General</c:formatCode>
                <c:ptCount val="9"/>
                <c:pt idx="0">
                  <c:v>0.29799999999999999</c:v>
                </c:pt>
                <c:pt idx="1">
                  <c:v>0.25700000000000001</c:v>
                </c:pt>
                <c:pt idx="2">
                  <c:v>0.26200000000000001</c:v>
                </c:pt>
                <c:pt idx="3">
                  <c:v>0.25</c:v>
                </c:pt>
                <c:pt idx="4">
                  <c:v>0.24299999999999999</c:v>
                </c:pt>
                <c:pt idx="5">
                  <c:v>0.21199999999999999</c:v>
                </c:pt>
                <c:pt idx="6">
                  <c:v>0.27</c:v>
                </c:pt>
                <c:pt idx="7">
                  <c:v>0.27400000000000002</c:v>
                </c:pt>
                <c:pt idx="8">
                  <c:v>0.26900000000000002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099600"/>
        <c:axId val="616099992"/>
      </c:lineChart>
      <c:catAx>
        <c:axId val="6160996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616099992"/>
        <c:crosses val="autoZero"/>
        <c:auto val="1"/>
        <c:lblAlgn val="ctr"/>
        <c:lblOffset val="100"/>
        <c:noMultiLvlLbl val="0"/>
      </c:catAx>
      <c:valAx>
        <c:axId val="61609999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16099600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Score'!$A$1</c:f>
          <c:strCache>
            <c:ptCount val="1"/>
            <c:pt idx="0">
              <c:v>Primary reserve score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Score'!$B$6:$J$6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Score'!$B$7:$J$7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Score'!$B$8:$J$8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Score'!$B$9:$J$9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'Primary Reserve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Score'!$B$10:$J$10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'Primary Reserve Score'!$A$11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Score'!$B$11:$J$11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'Primary Reserve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Score'!$B$12:$J$12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'Primary Reserve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Score'!$B$13:$J$13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'Primary Reserve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Score'!$B$14:$J$14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'Primary Reserve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Score'!$B$15:$J$15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'Primary Reserve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Score'!$B$16:$J$16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'Primary Reserve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Score'!$B$17:$J$17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'Primary Reserve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Score'!$B$18:$J$18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'Primary Reserve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Score'!$B$19:$J$19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00776"/>
        <c:axId val="616101168"/>
      </c:lineChart>
      <c:catAx>
        <c:axId val="61610077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616101168"/>
        <c:crosses val="autoZero"/>
        <c:auto val="1"/>
        <c:lblAlgn val="ctr"/>
        <c:lblOffset val="100"/>
        <c:noMultiLvlLbl val="0"/>
      </c:catAx>
      <c:valAx>
        <c:axId val="6161011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10077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Composite!$A$2</c:f>
          <c:strCache>
            <c:ptCount val="1"/>
            <c:pt idx="0">
              <c:v>Composite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Composite!$A$10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Composite!$B$10:$J$10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4.2</c:v>
                </c:pt>
                <c:pt idx="7">
                  <c:v>2.9</c:v>
                </c:pt>
                <c:pt idx="8">
                  <c:v>3.1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Composite!$A$12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Composite!$B$12:$J$12</c:f>
              <c:numCache>
                <c:formatCode>General</c:formatCode>
                <c:ptCount val="9"/>
                <c:pt idx="0">
                  <c:v>4.5</c:v>
                </c:pt>
                <c:pt idx="1">
                  <c:v>4.7</c:v>
                </c:pt>
                <c:pt idx="2">
                  <c:v>4.7</c:v>
                </c:pt>
                <c:pt idx="3">
                  <c:v>3.9</c:v>
                </c:pt>
                <c:pt idx="4">
                  <c:v>3.7</c:v>
                </c:pt>
                <c:pt idx="5">
                  <c:v>4.2</c:v>
                </c:pt>
                <c:pt idx="6">
                  <c:v>4.2</c:v>
                </c:pt>
                <c:pt idx="7">
                  <c:v>3.2</c:v>
                </c:pt>
                <c:pt idx="8">
                  <c:v>3.4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Composite!$A$13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Composite!$B$13:$J$13</c:f>
              <c:numCache>
                <c:formatCode>General</c:formatCode>
                <c:ptCount val="9"/>
                <c:pt idx="0">
                  <c:v>3.4</c:v>
                </c:pt>
                <c:pt idx="1">
                  <c:v>3.9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4.2</c:v>
                </c:pt>
                <c:pt idx="6">
                  <c:v>3.9</c:v>
                </c:pt>
                <c:pt idx="7">
                  <c:v>3.2</c:v>
                </c:pt>
                <c:pt idx="8">
                  <c:v>3.5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Composite!$A$16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Composite!$B$16:$J$16</c:f>
              <c:numCache>
                <c:formatCode>General</c:formatCode>
                <c:ptCount val="9"/>
                <c:pt idx="0">
                  <c:v>3.1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3.2</c:v>
                </c:pt>
                <c:pt idx="5">
                  <c:v>3.6</c:v>
                </c:pt>
                <c:pt idx="6">
                  <c:v>3.3</c:v>
                </c:pt>
                <c:pt idx="7">
                  <c:v>2.2999999999999998</c:v>
                </c:pt>
                <c:pt idx="8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36432"/>
        <c:axId val="644036824"/>
      </c:lineChart>
      <c:catAx>
        <c:axId val="6440364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644036824"/>
        <c:crosses val="autoZero"/>
        <c:auto val="1"/>
        <c:lblAlgn val="ctr"/>
        <c:lblOffset val="100"/>
        <c:noMultiLvlLbl val="0"/>
      </c:catAx>
      <c:valAx>
        <c:axId val="64403682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4036432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Score'!$A$2</c:f>
          <c:strCache>
            <c:ptCount val="1"/>
            <c:pt idx="0">
              <c:v>Primary reserve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'Primary Reserve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Score'!$B$10:$J$10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'Primary Reserve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Score'!$B$12:$J$12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'Primary Reserve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Score'!$B$13:$J$13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'Primary Reserve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Score'!$B$16:$J$16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01952"/>
        <c:axId val="616102344"/>
      </c:lineChart>
      <c:catAx>
        <c:axId val="6161019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616102344"/>
        <c:crosses val="autoZero"/>
        <c:auto val="1"/>
        <c:lblAlgn val="ctr"/>
        <c:lblOffset val="100"/>
        <c:noMultiLvlLbl val="0"/>
      </c:catAx>
      <c:valAx>
        <c:axId val="61610234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101952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'Primary Reserve Score'!$A$3</c:f>
          <c:strCache>
            <c:ptCount val="1"/>
            <c:pt idx="0">
              <c:v>Primary reserve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'Primary Reserve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Score'!$B$6:$J$6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'Primary Reserve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Score'!$B$7:$J$7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'Primary Reserve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Score'!$B$8:$J$8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'Primary Reserve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Score'!$B$9:$J$9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'Primary Reserve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Score'!$B$14:$J$14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'Primary Reserve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Score'!$B$15:$J$15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'Primary Reserve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Score'!$B$17:$J$17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'Primary Reserve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Score'!$B$18:$J$18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'Primary Reserve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'Primary Reserve Score'!$B$5:$J$5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'Primary Reserve Score'!$B$19:$J$19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03128"/>
        <c:axId val="616103520"/>
      </c:lineChart>
      <c:catAx>
        <c:axId val="6161031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616103520"/>
        <c:crosses val="autoZero"/>
        <c:auto val="1"/>
        <c:lblAlgn val="ctr"/>
        <c:lblOffset val="100"/>
        <c:noMultiLvlLbl val="0"/>
      </c:catAx>
      <c:valAx>
        <c:axId val="6161035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103128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BGSU!$D$4:$L$4</c:f>
              <c:numCache>
                <c:formatCode>General</c:formatCode>
                <c:ptCount val="9"/>
                <c:pt idx="0">
                  <c:v>3.9</c:v>
                </c:pt>
                <c:pt idx="1">
                  <c:v>3.4</c:v>
                </c:pt>
                <c:pt idx="2">
                  <c:v>4.7</c:v>
                </c:pt>
                <c:pt idx="3">
                  <c:v>4</c:v>
                </c:pt>
                <c:pt idx="4">
                  <c:v>4.5</c:v>
                </c:pt>
                <c:pt idx="5">
                  <c:v>4.2</c:v>
                </c:pt>
                <c:pt idx="6">
                  <c:v>3.9</c:v>
                </c:pt>
                <c:pt idx="7">
                  <c:v>3.2</c:v>
                </c:pt>
                <c:pt idx="8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04304"/>
        <c:axId val="616104696"/>
      </c:lineChart>
      <c:catAx>
        <c:axId val="6161043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04696"/>
        <c:crosses val="autoZero"/>
        <c:auto val="1"/>
        <c:lblAlgn val="ctr"/>
        <c:lblOffset val="100"/>
        <c:noMultiLvlLbl val="0"/>
      </c:catAx>
      <c:valAx>
        <c:axId val="61610469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0430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BGSU!$D$5:$L$5</c:f>
              <c:numCache>
                <c:formatCode>General</c:formatCode>
                <c:ptCount val="9"/>
                <c:pt idx="0">
                  <c:v>0.82299999999999995</c:v>
                </c:pt>
                <c:pt idx="1">
                  <c:v>1.1910000000000001</c:v>
                </c:pt>
                <c:pt idx="2">
                  <c:v>1.258</c:v>
                </c:pt>
                <c:pt idx="3" formatCode="0.00">
                  <c:v>1.4730000000000001</c:v>
                </c:pt>
                <c:pt idx="4" formatCode="0.00">
                  <c:v>1.4059999999999999</c:v>
                </c:pt>
                <c:pt idx="5" formatCode="0.00">
                  <c:v>1.2909999999999999</c:v>
                </c:pt>
                <c:pt idx="6" formatCode="0.00">
                  <c:v>0.90700000000000003</c:v>
                </c:pt>
                <c:pt idx="7" formatCode="0.00">
                  <c:v>1.5149999999999999</c:v>
                </c:pt>
                <c:pt idx="8" formatCode="0.00">
                  <c:v>1.911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05480"/>
        <c:axId val="618205224"/>
      </c:lineChart>
      <c:catAx>
        <c:axId val="6161054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205224"/>
        <c:crosses val="autoZero"/>
        <c:auto val="1"/>
        <c:lblAlgn val="ctr"/>
        <c:lblOffset val="100"/>
        <c:noMultiLvlLbl val="0"/>
      </c:catAx>
      <c:valAx>
        <c:axId val="61820522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high"/>
        <c:crossAx val="61610548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BGSU!$D$6:$L$6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06008"/>
        <c:axId val="618206400"/>
      </c:lineChart>
      <c:catAx>
        <c:axId val="6182060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206400"/>
        <c:crosses val="autoZero"/>
        <c:auto val="1"/>
        <c:lblAlgn val="ctr"/>
        <c:lblOffset val="100"/>
        <c:noMultiLvlLbl val="0"/>
      </c:catAx>
      <c:valAx>
        <c:axId val="61820640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20600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BGSU!$D$7:$L$7</c:f>
              <c:numCache>
                <c:formatCode>General</c:formatCode>
                <c:ptCount val="9"/>
                <c:pt idx="0">
                  <c:v>6.3E-2</c:v>
                </c:pt>
                <c:pt idx="1">
                  <c:v>-1.4999999999999999E-2</c:v>
                </c:pt>
                <c:pt idx="2">
                  <c:v>5.1999999999999998E-2</c:v>
                </c:pt>
                <c:pt idx="3" formatCode="0.00%">
                  <c:v>3.2000000000000001E-2</c:v>
                </c:pt>
                <c:pt idx="4" formatCode="0.00%">
                  <c:v>4.4999999999999998E-2</c:v>
                </c:pt>
                <c:pt idx="5" formatCode="0.00%">
                  <c:v>0.17</c:v>
                </c:pt>
                <c:pt idx="6" formatCode="0.00%">
                  <c:v>5.8999999999999997E-2</c:v>
                </c:pt>
                <c:pt idx="7" formatCode="0.00%">
                  <c:v>-7.1999999999999995E-2</c:v>
                </c:pt>
                <c:pt idx="8" formatCode="0.00%">
                  <c:v>-1.6E-2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07184"/>
        <c:axId val="618207576"/>
      </c:lineChart>
      <c:catAx>
        <c:axId val="6182071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207576"/>
        <c:crosses val="autoZero"/>
        <c:auto val="1"/>
        <c:lblAlgn val="ctr"/>
        <c:lblOffset val="100"/>
        <c:noMultiLvlLbl val="0"/>
      </c:catAx>
      <c:valAx>
        <c:axId val="61820757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820718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BGSU!$D$8:$L$8</c:f>
              <c:numCache>
                <c:formatCode>General</c:formatCode>
                <c:ptCount val="9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08360"/>
        <c:axId val="618208752"/>
      </c:lineChart>
      <c:catAx>
        <c:axId val="6182083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208752"/>
        <c:crosses val="autoZero"/>
        <c:auto val="1"/>
        <c:lblAlgn val="ctr"/>
        <c:lblOffset val="100"/>
        <c:noMultiLvlLbl val="0"/>
      </c:catAx>
      <c:valAx>
        <c:axId val="618208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20836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BGSU!$D$9:$L$9</c:f>
              <c:numCache>
                <c:formatCode>General</c:formatCode>
                <c:ptCount val="9"/>
                <c:pt idx="0">
                  <c:v>0.44</c:v>
                </c:pt>
                <c:pt idx="1">
                  <c:v>0.45200000000000001</c:v>
                </c:pt>
                <c:pt idx="2">
                  <c:v>0.52100000000000002</c:v>
                </c:pt>
                <c:pt idx="3" formatCode="0.00%">
                  <c:v>0.495</c:v>
                </c:pt>
                <c:pt idx="4" formatCode="0.00%">
                  <c:v>0.50900000000000001</c:v>
                </c:pt>
                <c:pt idx="5" formatCode="0.00%">
                  <c:v>0.49299999999999999</c:v>
                </c:pt>
                <c:pt idx="6" formatCode="0.00%">
                  <c:v>0.35499999999999998</c:v>
                </c:pt>
                <c:pt idx="7" formatCode="0.00%">
                  <c:v>0.33700000000000002</c:v>
                </c:pt>
                <c:pt idx="8" formatCode="0.00%">
                  <c:v>0.41799999999999998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09536"/>
        <c:axId val="618209928"/>
      </c:lineChart>
      <c:catAx>
        <c:axId val="6182095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209928"/>
        <c:crosses val="autoZero"/>
        <c:auto val="1"/>
        <c:lblAlgn val="ctr"/>
        <c:lblOffset val="100"/>
        <c:noMultiLvlLbl val="0"/>
      </c:catAx>
      <c:valAx>
        <c:axId val="61820992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820953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BGSU!$C$10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BGSU!$D$3:$L$3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BGSU!$D$10:$L$10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10712"/>
        <c:axId val="618211104"/>
      </c:lineChart>
      <c:catAx>
        <c:axId val="6182107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211104"/>
        <c:crosses val="autoZero"/>
        <c:auto val="1"/>
        <c:lblAlgn val="ctr"/>
        <c:lblOffset val="100"/>
        <c:noMultiLvlLbl val="0"/>
      </c:catAx>
      <c:valAx>
        <c:axId val="61821110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21071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'Central St.'!$D$4:$L$4</c:f>
              <c:numCache>
                <c:formatCode>General</c:formatCode>
                <c:ptCount val="9"/>
                <c:pt idx="0">
                  <c:v>2.8</c:v>
                </c:pt>
                <c:pt idx="1">
                  <c:v>2.2999999999999998</c:v>
                </c:pt>
                <c:pt idx="2">
                  <c:v>1</c:v>
                </c:pt>
                <c:pt idx="3">
                  <c:v>1.3</c:v>
                </c:pt>
                <c:pt idx="4">
                  <c:v>3.6</c:v>
                </c:pt>
                <c:pt idx="5">
                  <c:v>4</c:v>
                </c:pt>
                <c:pt idx="6">
                  <c:v>3.1</c:v>
                </c:pt>
                <c:pt idx="7">
                  <c:v>4</c:v>
                </c:pt>
                <c:pt idx="8">
                  <c:v>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11888"/>
        <c:axId val="618212280"/>
      </c:lineChart>
      <c:catAx>
        <c:axId val="6182118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212280"/>
        <c:crosses val="autoZero"/>
        <c:auto val="1"/>
        <c:lblAlgn val="ctr"/>
        <c:lblOffset val="100"/>
        <c:noMultiLvlLbl val="0"/>
      </c:catAx>
      <c:valAx>
        <c:axId val="6182122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2118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Composite!$A$3</c:f>
          <c:strCache>
            <c:ptCount val="1"/>
            <c:pt idx="0">
              <c:v>Composite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Composite!$A$6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Composite!$B$6:$J$6</c:f>
              <c:numCache>
                <c:formatCode>General</c:formatCode>
                <c:ptCount val="9"/>
                <c:pt idx="0">
                  <c:v>3.9</c:v>
                </c:pt>
                <c:pt idx="1">
                  <c:v>3.4</c:v>
                </c:pt>
                <c:pt idx="2">
                  <c:v>4.7</c:v>
                </c:pt>
                <c:pt idx="3">
                  <c:v>4</c:v>
                </c:pt>
                <c:pt idx="4">
                  <c:v>4.5</c:v>
                </c:pt>
                <c:pt idx="5">
                  <c:v>4.2</c:v>
                </c:pt>
                <c:pt idx="6">
                  <c:v>3.9</c:v>
                </c:pt>
                <c:pt idx="7">
                  <c:v>3.2</c:v>
                </c:pt>
                <c:pt idx="8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Composite!$A$7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Composite!$B$7:$J$7</c:f>
              <c:numCache>
                <c:formatCode>General</c:formatCode>
                <c:ptCount val="9"/>
                <c:pt idx="0">
                  <c:v>2.8</c:v>
                </c:pt>
                <c:pt idx="1">
                  <c:v>2.2999999999999998</c:v>
                </c:pt>
                <c:pt idx="2">
                  <c:v>1</c:v>
                </c:pt>
                <c:pt idx="3">
                  <c:v>1.3</c:v>
                </c:pt>
                <c:pt idx="4">
                  <c:v>3.6</c:v>
                </c:pt>
                <c:pt idx="5">
                  <c:v>4</c:v>
                </c:pt>
                <c:pt idx="6">
                  <c:v>3.1</c:v>
                </c:pt>
                <c:pt idx="7">
                  <c:v>4</c:v>
                </c:pt>
                <c:pt idx="8">
                  <c:v>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Composite!$A$8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Composite!$B$8:$J$8</c:f>
              <c:numCache>
                <c:formatCode>General</c:formatCode>
                <c:ptCount val="9"/>
                <c:pt idx="0">
                  <c:v>3.1</c:v>
                </c:pt>
                <c:pt idx="1">
                  <c:v>3.2</c:v>
                </c:pt>
                <c:pt idx="2">
                  <c:v>3.6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3.6</c:v>
                </c:pt>
                <c:pt idx="7">
                  <c:v>2.2999999999999998</c:v>
                </c:pt>
                <c:pt idx="8">
                  <c:v>2.8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Composite!$A$9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Composite!$B$9:$J$9</c:f>
              <c:numCache>
                <c:formatCode>General</c:formatCode>
                <c:ptCount val="9"/>
                <c:pt idx="0">
                  <c:v>3.6</c:v>
                </c:pt>
                <c:pt idx="1">
                  <c:v>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</c:v>
                </c:pt>
                <c:pt idx="5">
                  <c:v>4.7</c:v>
                </c:pt>
                <c:pt idx="6">
                  <c:v>3.9</c:v>
                </c:pt>
                <c:pt idx="7">
                  <c:v>2.9</c:v>
                </c:pt>
                <c:pt idx="8">
                  <c:v>3.9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Composite!$A$14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Composite!$B$14:$J$14</c:f>
              <c:numCache>
                <c:formatCode>General</c:formatCode>
                <c:ptCount val="9"/>
                <c:pt idx="0">
                  <c:v>3.2</c:v>
                </c:pt>
                <c:pt idx="1">
                  <c:v>3.4</c:v>
                </c:pt>
                <c:pt idx="2">
                  <c:v>4</c:v>
                </c:pt>
                <c:pt idx="3">
                  <c:v>3.1</c:v>
                </c:pt>
                <c:pt idx="4">
                  <c:v>3.4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Composite!$A$15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Composite!$B$15:$J$15</c:f>
              <c:numCache>
                <c:formatCode>General</c:formatCode>
                <c:ptCount val="9"/>
                <c:pt idx="0">
                  <c:v>3.2</c:v>
                </c:pt>
                <c:pt idx="1">
                  <c:v>2.8</c:v>
                </c:pt>
                <c:pt idx="2">
                  <c:v>3.2</c:v>
                </c:pt>
                <c:pt idx="3">
                  <c:v>2.8</c:v>
                </c:pt>
                <c:pt idx="4">
                  <c:v>3.2</c:v>
                </c:pt>
                <c:pt idx="5">
                  <c:v>3.6</c:v>
                </c:pt>
                <c:pt idx="6">
                  <c:v>3.3</c:v>
                </c:pt>
                <c:pt idx="7">
                  <c:v>2</c:v>
                </c:pt>
                <c:pt idx="8">
                  <c:v>2.9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Composite!$A$17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Composite!$B$17:$J$17</c:f>
              <c:numCache>
                <c:formatCode>General</c:formatCode>
                <c:ptCount val="9"/>
                <c:pt idx="0">
                  <c:v>3.1</c:v>
                </c:pt>
                <c:pt idx="1">
                  <c:v>3.1</c:v>
                </c:pt>
                <c:pt idx="2">
                  <c:v>3.8</c:v>
                </c:pt>
                <c:pt idx="3">
                  <c:v>3.5</c:v>
                </c:pt>
                <c:pt idx="4">
                  <c:v>3.3</c:v>
                </c:pt>
                <c:pt idx="5">
                  <c:v>4.2</c:v>
                </c:pt>
                <c:pt idx="6">
                  <c:v>3.9</c:v>
                </c:pt>
                <c:pt idx="7">
                  <c:v>2.6</c:v>
                </c:pt>
                <c:pt idx="8">
                  <c:v>3.3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Composite!$A$18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Composite!$B$18:$J$18</c:f>
              <c:numCache>
                <c:formatCode>General</c:formatCode>
                <c:ptCount val="9"/>
                <c:pt idx="0">
                  <c:v>2.1</c:v>
                </c:pt>
                <c:pt idx="1">
                  <c:v>2.4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4.5</c:v>
                </c:pt>
                <c:pt idx="6">
                  <c:v>4.0999999999999996</c:v>
                </c:pt>
                <c:pt idx="7">
                  <c:v>3.2</c:v>
                </c:pt>
                <c:pt idx="8">
                  <c:v>4.0999999999999996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Composite!$A$19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Composite!$B$5:$J$5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Composite!$B$19:$J$19</c:f>
              <c:numCache>
                <c:formatCode>General</c:formatCode>
                <c:ptCount val="9"/>
                <c:pt idx="0">
                  <c:v>3.5</c:v>
                </c:pt>
                <c:pt idx="1">
                  <c:v>3.1</c:v>
                </c:pt>
                <c:pt idx="2">
                  <c:v>3.5</c:v>
                </c:pt>
                <c:pt idx="3">
                  <c:v>3.3</c:v>
                </c:pt>
                <c:pt idx="4">
                  <c:v>2.6</c:v>
                </c:pt>
                <c:pt idx="5">
                  <c:v>2.2999999999999998</c:v>
                </c:pt>
                <c:pt idx="6">
                  <c:v>3.7</c:v>
                </c:pt>
                <c:pt idx="7">
                  <c:v>3.8</c:v>
                </c:pt>
                <c:pt idx="8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37608"/>
        <c:axId val="528690328"/>
      </c:lineChart>
      <c:catAx>
        <c:axId val="6440376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690328"/>
        <c:crosses val="autoZero"/>
        <c:auto val="1"/>
        <c:lblAlgn val="ctr"/>
        <c:lblOffset val="100"/>
        <c:noMultiLvlLbl val="0"/>
      </c:catAx>
      <c:valAx>
        <c:axId val="5286903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4037608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'Central St.'!$D$5:$L$5</c:f>
              <c:numCache>
                <c:formatCode>0.00</c:formatCode>
                <c:ptCount val="9"/>
                <c:pt idx="0">
                  <c:v>0.22</c:v>
                </c:pt>
                <c:pt idx="1">
                  <c:v>0.28000000000000003</c:v>
                </c:pt>
                <c:pt idx="2">
                  <c:v>6.0999999999999999E-2</c:v>
                </c:pt>
                <c:pt idx="3">
                  <c:v>0.21199999999999999</c:v>
                </c:pt>
                <c:pt idx="4">
                  <c:v>4.4429999999999996</c:v>
                </c:pt>
                <c:pt idx="5">
                  <c:v>5.234</c:v>
                </c:pt>
                <c:pt idx="6">
                  <c:v>3.6139999999999999</c:v>
                </c:pt>
                <c:pt idx="7">
                  <c:v>3.8929999999999998</c:v>
                </c:pt>
                <c:pt idx="8">
                  <c:v>2.5739999999999998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419944"/>
        <c:axId val="615420336"/>
      </c:lineChart>
      <c:catAx>
        <c:axId val="6154199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420336"/>
        <c:crosses val="autoZero"/>
        <c:auto val="1"/>
        <c:lblAlgn val="ctr"/>
        <c:lblOffset val="100"/>
        <c:noMultiLvlLbl val="0"/>
      </c:catAx>
      <c:valAx>
        <c:axId val="6154203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541994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'Central St.'!$D$6:$L$6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421120"/>
        <c:axId val="615421512"/>
      </c:lineChart>
      <c:catAx>
        <c:axId val="6154211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421512"/>
        <c:crosses val="autoZero"/>
        <c:auto val="1"/>
        <c:lblAlgn val="ctr"/>
        <c:lblOffset val="100"/>
        <c:noMultiLvlLbl val="0"/>
      </c:catAx>
      <c:valAx>
        <c:axId val="61542151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542112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'Central St.'!$D$7:$L$7</c:f>
              <c:numCache>
                <c:formatCode>General</c:formatCode>
                <c:ptCount val="9"/>
                <c:pt idx="0">
                  <c:v>7.0999999999999994E-2</c:v>
                </c:pt>
                <c:pt idx="1">
                  <c:v>0.26</c:v>
                </c:pt>
                <c:pt idx="2">
                  <c:v>-2E-3</c:v>
                </c:pt>
                <c:pt idx="3" formatCode="0.00%">
                  <c:v>-0.122</c:v>
                </c:pt>
                <c:pt idx="4" formatCode="0.00%">
                  <c:v>1.6E-2</c:v>
                </c:pt>
                <c:pt idx="5" formatCode="0.00%">
                  <c:v>7.8E-2</c:v>
                </c:pt>
                <c:pt idx="6" formatCode="0.00%">
                  <c:v>1.2999999999999999E-2</c:v>
                </c:pt>
                <c:pt idx="7" formatCode="0.00%">
                  <c:v>0.161</c:v>
                </c:pt>
                <c:pt idx="8" formatCode="0.00%">
                  <c:v>-1.7999999999999999E-2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422296"/>
        <c:axId val="615422688"/>
      </c:lineChart>
      <c:catAx>
        <c:axId val="6154222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422688"/>
        <c:crosses val="autoZero"/>
        <c:auto val="1"/>
        <c:lblAlgn val="ctr"/>
        <c:lblOffset val="100"/>
        <c:noMultiLvlLbl val="0"/>
      </c:catAx>
      <c:valAx>
        <c:axId val="61542268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542229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'Central St.'!$D$8:$L$8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423472"/>
        <c:axId val="615423864"/>
      </c:lineChart>
      <c:catAx>
        <c:axId val="6154234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423864"/>
        <c:crosses val="autoZero"/>
        <c:auto val="1"/>
        <c:lblAlgn val="ctr"/>
        <c:lblOffset val="100"/>
        <c:noMultiLvlLbl val="0"/>
      </c:catAx>
      <c:valAx>
        <c:axId val="61542386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542347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'Central St.'!$D$9:$L$9</c:f>
              <c:numCache>
                <c:formatCode>General</c:formatCode>
                <c:ptCount val="9"/>
                <c:pt idx="0">
                  <c:v>0.115</c:v>
                </c:pt>
                <c:pt idx="1">
                  <c:v>0.09</c:v>
                </c:pt>
                <c:pt idx="2">
                  <c:v>1.7999999999999999E-2</c:v>
                </c:pt>
                <c:pt idx="3" formatCode="0.00%">
                  <c:v>6.0999999999999999E-2</c:v>
                </c:pt>
                <c:pt idx="4" formatCode="0.00%">
                  <c:v>0.128</c:v>
                </c:pt>
                <c:pt idx="5" formatCode="0.00%">
                  <c:v>0.13200000000000001</c:v>
                </c:pt>
                <c:pt idx="6" formatCode="0.00%">
                  <c:v>9.1999999999999998E-2</c:v>
                </c:pt>
                <c:pt idx="7" formatCode="0.00%">
                  <c:v>0.11700000000000001</c:v>
                </c:pt>
                <c:pt idx="8" formatCode="0.00%">
                  <c:v>8.4000000000000005E-2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424648"/>
        <c:axId val="615425040"/>
      </c:lineChart>
      <c:catAx>
        <c:axId val="6154246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425040"/>
        <c:crosses val="autoZero"/>
        <c:auto val="1"/>
        <c:lblAlgn val="ctr"/>
        <c:lblOffset val="100"/>
        <c:noMultiLvlLbl val="0"/>
      </c:catAx>
      <c:valAx>
        <c:axId val="61542504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542464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'Central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'Central St.'!$D$10:$L$10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425824"/>
        <c:axId val="615426216"/>
      </c:lineChart>
      <c:catAx>
        <c:axId val="6154258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426216"/>
        <c:crosses val="autoZero"/>
        <c:auto val="1"/>
        <c:lblAlgn val="ctr"/>
        <c:lblOffset val="100"/>
        <c:noMultiLvlLbl val="0"/>
      </c:catAx>
      <c:valAx>
        <c:axId val="61542621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542582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'Cleveland St.'!$D$4:$L$4</c:f>
              <c:numCache>
                <c:formatCode>General</c:formatCode>
                <c:ptCount val="9"/>
                <c:pt idx="0">
                  <c:v>3.1</c:v>
                </c:pt>
                <c:pt idx="1">
                  <c:v>3.2</c:v>
                </c:pt>
                <c:pt idx="2">
                  <c:v>3.6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3.6</c:v>
                </c:pt>
                <c:pt idx="7">
                  <c:v>2.2999999999999998</c:v>
                </c:pt>
                <c:pt idx="8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427000"/>
        <c:axId val="615427392"/>
      </c:lineChart>
      <c:catAx>
        <c:axId val="6154270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427392"/>
        <c:crosses val="autoZero"/>
        <c:auto val="1"/>
        <c:lblAlgn val="ctr"/>
        <c:lblOffset val="100"/>
        <c:noMultiLvlLbl val="0"/>
      </c:catAx>
      <c:valAx>
        <c:axId val="61542739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542700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'Cleveland St.'!$D$5:$L$5</c:f>
              <c:numCache>
                <c:formatCode>0.00</c:formatCode>
                <c:ptCount val="9"/>
                <c:pt idx="0">
                  <c:v>0.65300000000000002</c:v>
                </c:pt>
                <c:pt idx="1">
                  <c:v>0.44700000000000001</c:v>
                </c:pt>
                <c:pt idx="2">
                  <c:v>0.54200000000000004</c:v>
                </c:pt>
                <c:pt idx="3">
                  <c:v>0.441</c:v>
                </c:pt>
                <c:pt idx="4">
                  <c:v>0.499</c:v>
                </c:pt>
                <c:pt idx="5">
                  <c:v>0.44</c:v>
                </c:pt>
                <c:pt idx="6">
                  <c:v>0.375</c:v>
                </c:pt>
                <c:pt idx="7">
                  <c:v>0.317</c:v>
                </c:pt>
                <c:pt idx="8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145360"/>
        <c:axId val="615145752"/>
      </c:lineChart>
      <c:catAx>
        <c:axId val="6151453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145752"/>
        <c:crosses val="autoZero"/>
        <c:auto val="1"/>
        <c:lblAlgn val="ctr"/>
        <c:lblOffset val="100"/>
        <c:noMultiLvlLbl val="0"/>
      </c:catAx>
      <c:valAx>
        <c:axId val="61514575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514536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'Cleveland St.'!$D$6:$L$6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146536"/>
        <c:axId val="615146928"/>
      </c:lineChart>
      <c:catAx>
        <c:axId val="6151465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146928"/>
        <c:crosses val="autoZero"/>
        <c:auto val="1"/>
        <c:lblAlgn val="ctr"/>
        <c:lblOffset val="100"/>
        <c:noMultiLvlLbl val="0"/>
      </c:catAx>
      <c:valAx>
        <c:axId val="6151469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514653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'Cleveland St.'!$D$7:$L$7</c:f>
              <c:numCache>
                <c:formatCode>General</c:formatCode>
                <c:ptCount val="9"/>
                <c:pt idx="0">
                  <c:v>-2.1999999999999999E-2</c:v>
                </c:pt>
                <c:pt idx="1">
                  <c:v>2.8000000000000001E-2</c:v>
                </c:pt>
                <c:pt idx="2">
                  <c:v>7.4999999999999997E-2</c:v>
                </c:pt>
                <c:pt idx="3" formatCode="0.00%">
                  <c:v>3.4000000000000002E-2</c:v>
                </c:pt>
                <c:pt idx="4" formatCode="0.00%">
                  <c:v>3.7999999999999999E-2</c:v>
                </c:pt>
                <c:pt idx="5" formatCode="0.00%">
                  <c:v>3.1E-2</c:v>
                </c:pt>
                <c:pt idx="6" formatCode="0.00%">
                  <c:v>0.08</c:v>
                </c:pt>
                <c:pt idx="7" formatCode="0.00%">
                  <c:v>-3.1E-2</c:v>
                </c:pt>
                <c:pt idx="8" formatCode="0.00%">
                  <c:v>-3.0000000000000001E-3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147712"/>
        <c:axId val="615148104"/>
      </c:lineChart>
      <c:catAx>
        <c:axId val="6151477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5148104"/>
        <c:crosses val="autoZero"/>
        <c:auto val="1"/>
        <c:lblAlgn val="ctr"/>
        <c:lblOffset val="100"/>
        <c:noMultiLvlLbl val="0"/>
      </c:catAx>
      <c:valAx>
        <c:axId val="61514810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514771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Ratio'!$A$1</c:f>
          <c:strCache>
            <c:ptCount val="1"/>
            <c:pt idx="0">
              <c:v>Viability ratio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'Viability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Ratio'!$B$6:$J$6</c:f>
              <c:numCache>
                <c:formatCode>General</c:formatCode>
                <c:ptCount val="9"/>
                <c:pt idx="0">
                  <c:v>0.82299999999999995</c:v>
                </c:pt>
                <c:pt idx="1">
                  <c:v>1.1910000000000001</c:v>
                </c:pt>
                <c:pt idx="2">
                  <c:v>1.258</c:v>
                </c:pt>
                <c:pt idx="3">
                  <c:v>1.4730000000000001</c:v>
                </c:pt>
                <c:pt idx="4">
                  <c:v>1.4059999999999999</c:v>
                </c:pt>
                <c:pt idx="5">
                  <c:v>1.2909999999999999</c:v>
                </c:pt>
                <c:pt idx="6">
                  <c:v>0.90700000000000003</c:v>
                </c:pt>
                <c:pt idx="7">
                  <c:v>1.5149999999999999</c:v>
                </c:pt>
                <c:pt idx="8">
                  <c:v>1.911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Ratio'!$B$7:$J$7</c:f>
              <c:numCache>
                <c:formatCode>General</c:formatCode>
                <c:ptCount val="9"/>
                <c:pt idx="0">
                  <c:v>0.22</c:v>
                </c:pt>
                <c:pt idx="1">
                  <c:v>0.28000000000000003</c:v>
                </c:pt>
                <c:pt idx="2">
                  <c:v>6.0999999999999999E-2</c:v>
                </c:pt>
                <c:pt idx="3">
                  <c:v>0.21199999999999999</c:v>
                </c:pt>
                <c:pt idx="4">
                  <c:v>4.4429999999999996</c:v>
                </c:pt>
                <c:pt idx="5">
                  <c:v>5.234</c:v>
                </c:pt>
                <c:pt idx="6">
                  <c:v>3.6139999999999999</c:v>
                </c:pt>
                <c:pt idx="7">
                  <c:v>3.8929999999999998</c:v>
                </c:pt>
                <c:pt idx="8">
                  <c:v>2.5739999999999998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Ratio'!$B$8:$J$8</c:f>
              <c:numCache>
                <c:formatCode>General</c:formatCode>
                <c:ptCount val="9"/>
                <c:pt idx="0">
                  <c:v>0.65300000000000002</c:v>
                </c:pt>
                <c:pt idx="1">
                  <c:v>0.44700000000000001</c:v>
                </c:pt>
                <c:pt idx="2">
                  <c:v>0.54200000000000004</c:v>
                </c:pt>
                <c:pt idx="3">
                  <c:v>0.441</c:v>
                </c:pt>
                <c:pt idx="4">
                  <c:v>0.499</c:v>
                </c:pt>
                <c:pt idx="5">
                  <c:v>0.44</c:v>
                </c:pt>
                <c:pt idx="6">
                  <c:v>0.375</c:v>
                </c:pt>
                <c:pt idx="7">
                  <c:v>0.317</c:v>
                </c:pt>
                <c:pt idx="8">
                  <c:v>0.48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Ratio'!$B$9:$J$9</c:f>
              <c:numCache>
                <c:formatCode>General</c:formatCode>
                <c:ptCount val="9"/>
                <c:pt idx="0">
                  <c:v>0.93600000000000005</c:v>
                </c:pt>
                <c:pt idx="1">
                  <c:v>0.93100000000000005</c:v>
                </c:pt>
                <c:pt idx="2">
                  <c:v>0.96699999999999997</c:v>
                </c:pt>
                <c:pt idx="3">
                  <c:v>0.89600000000000002</c:v>
                </c:pt>
                <c:pt idx="4">
                  <c:v>0.81699999999999995</c:v>
                </c:pt>
                <c:pt idx="5">
                  <c:v>1.1559999999999999</c:v>
                </c:pt>
                <c:pt idx="6">
                  <c:v>0.91800000000000004</c:v>
                </c:pt>
                <c:pt idx="7">
                  <c:v>0.83099999999999996</c:v>
                </c:pt>
                <c:pt idx="8">
                  <c:v>1.119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'Viability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Ratio'!$B$10:$J$10</c:f>
              <c:numCache>
                <c:formatCode>General</c:formatCode>
                <c:ptCount val="9"/>
                <c:pt idx="0">
                  <c:v>0.97599999999999998</c:v>
                </c:pt>
                <c:pt idx="1">
                  <c:v>0.91500000000000004</c:v>
                </c:pt>
                <c:pt idx="2">
                  <c:v>0.76800000000000002</c:v>
                </c:pt>
                <c:pt idx="3">
                  <c:v>0.75800000000000001</c:v>
                </c:pt>
                <c:pt idx="4">
                  <c:v>0.77500000000000002</c:v>
                </c:pt>
                <c:pt idx="5">
                  <c:v>0.91200000000000003</c:v>
                </c:pt>
                <c:pt idx="6">
                  <c:v>1.022</c:v>
                </c:pt>
                <c:pt idx="7">
                  <c:v>0.752</c:v>
                </c:pt>
                <c:pt idx="8">
                  <c:v>0.94599999999999995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'Viability Ratio'!$A$11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Ratio'!$B$11:$J$11</c:f>
              <c:numCache>
                <c:formatCode>General</c:formatCode>
                <c:ptCount val="9"/>
                <c:pt idx="0">
                  <c:v>1.153</c:v>
                </c:pt>
                <c:pt idx="1">
                  <c:v>1.2030000000000001</c:v>
                </c:pt>
                <c:pt idx="2">
                  <c:v>1.484</c:v>
                </c:pt>
                <c:pt idx="3">
                  <c:v>1.3660000000000001</c:v>
                </c:pt>
                <c:pt idx="4">
                  <c:v>1.1439999999999999</c:v>
                </c:pt>
                <c:pt idx="5">
                  <c:v>2.76</c:v>
                </c:pt>
                <c:pt idx="6">
                  <c:v>20.021000000000001</c:v>
                </c:pt>
                <c:pt idx="7">
                  <c:v>12.308999999999999</c:v>
                </c:pt>
                <c:pt idx="8">
                  <c:v>10.292999999999999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'Viability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Ratio'!$B$12:$J$12</c:f>
              <c:numCache>
                <c:formatCode>General</c:formatCode>
                <c:ptCount val="9"/>
                <c:pt idx="0">
                  <c:v>1.08</c:v>
                </c:pt>
                <c:pt idx="1">
                  <c:v>1.212</c:v>
                </c:pt>
                <c:pt idx="2">
                  <c:v>1.2070000000000001</c:v>
                </c:pt>
                <c:pt idx="3">
                  <c:v>0.85699999999999998</c:v>
                </c:pt>
                <c:pt idx="4">
                  <c:v>0.91700000000000004</c:v>
                </c:pt>
                <c:pt idx="5">
                  <c:v>1.0409999999999999</c:v>
                </c:pt>
                <c:pt idx="6">
                  <c:v>1.294</c:v>
                </c:pt>
                <c:pt idx="7">
                  <c:v>1.24</c:v>
                </c:pt>
                <c:pt idx="8">
                  <c:v>1.4390000000000001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'Viability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Ratio'!$B$13:$J$13</c:f>
              <c:numCache>
                <c:formatCode>General</c:formatCode>
                <c:ptCount val="9"/>
                <c:pt idx="0">
                  <c:v>0.58699999999999997</c:v>
                </c:pt>
                <c:pt idx="1">
                  <c:v>0.63</c:v>
                </c:pt>
                <c:pt idx="2">
                  <c:v>1.139</c:v>
                </c:pt>
                <c:pt idx="3">
                  <c:v>1.012</c:v>
                </c:pt>
                <c:pt idx="4">
                  <c:v>1.4950000000000001</c:v>
                </c:pt>
                <c:pt idx="5">
                  <c:v>1.534</c:v>
                </c:pt>
                <c:pt idx="6">
                  <c:v>0.89800000000000002</c:v>
                </c:pt>
                <c:pt idx="7">
                  <c:v>0.60299999999999998</c:v>
                </c:pt>
                <c:pt idx="8">
                  <c:v>0.81299999999999994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'Viability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Ratio'!$B$14:$J$14</c:f>
              <c:numCache>
                <c:formatCode>General</c:formatCode>
                <c:ptCount val="9"/>
                <c:pt idx="0">
                  <c:v>1.0940000000000001</c:v>
                </c:pt>
                <c:pt idx="1">
                  <c:v>1.175</c:v>
                </c:pt>
                <c:pt idx="2">
                  <c:v>1.1879999999999999</c:v>
                </c:pt>
                <c:pt idx="3">
                  <c:v>0.96399999999999997</c:v>
                </c:pt>
                <c:pt idx="4">
                  <c:v>1.129</c:v>
                </c:pt>
                <c:pt idx="5">
                  <c:v>1.139</c:v>
                </c:pt>
                <c:pt idx="6">
                  <c:v>0.96699999999999997</c:v>
                </c:pt>
                <c:pt idx="7">
                  <c:v>0.87</c:v>
                </c:pt>
                <c:pt idx="8">
                  <c:v>1.0349999999999999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'Viability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Ratio'!$B$15:$J$15</c:f>
              <c:numCache>
                <c:formatCode>General</c:formatCode>
                <c:ptCount val="9"/>
                <c:pt idx="0">
                  <c:v>0.374</c:v>
                </c:pt>
                <c:pt idx="1">
                  <c:v>0.372</c:v>
                </c:pt>
                <c:pt idx="2">
                  <c:v>0.373</c:v>
                </c:pt>
                <c:pt idx="3">
                  <c:v>0.38800000000000001</c:v>
                </c:pt>
                <c:pt idx="4">
                  <c:v>0.41699999999999998</c:v>
                </c:pt>
                <c:pt idx="5">
                  <c:v>0.438</c:v>
                </c:pt>
                <c:pt idx="6">
                  <c:v>0.29799999999999999</c:v>
                </c:pt>
                <c:pt idx="7">
                  <c:v>0.214</c:v>
                </c:pt>
                <c:pt idx="8">
                  <c:v>0.27300000000000002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'Viability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Ratio'!$B$16:$J$16</c:f>
              <c:numCache>
                <c:formatCode>General</c:formatCode>
                <c:ptCount val="9"/>
                <c:pt idx="0">
                  <c:v>0.50900000000000001</c:v>
                </c:pt>
                <c:pt idx="1">
                  <c:v>0.45300000000000001</c:v>
                </c:pt>
                <c:pt idx="2">
                  <c:v>0.438</c:v>
                </c:pt>
                <c:pt idx="3">
                  <c:v>0.433</c:v>
                </c:pt>
                <c:pt idx="4">
                  <c:v>0.34699999999999998</c:v>
                </c:pt>
                <c:pt idx="5">
                  <c:v>0.34100000000000003</c:v>
                </c:pt>
                <c:pt idx="6">
                  <c:v>0.27800000000000002</c:v>
                </c:pt>
                <c:pt idx="7">
                  <c:v>0.24299999999999999</c:v>
                </c:pt>
                <c:pt idx="8">
                  <c:v>0.245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'Viability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Ratio'!$B$17:$J$17</c:f>
              <c:numCache>
                <c:formatCode>General</c:formatCode>
                <c:ptCount val="9"/>
                <c:pt idx="0">
                  <c:v>0.94</c:v>
                </c:pt>
                <c:pt idx="1">
                  <c:v>0.94399999999999995</c:v>
                </c:pt>
                <c:pt idx="2">
                  <c:v>1.024</c:v>
                </c:pt>
                <c:pt idx="3">
                  <c:v>0.94399999999999995</c:v>
                </c:pt>
                <c:pt idx="4">
                  <c:v>0.90400000000000003</c:v>
                </c:pt>
                <c:pt idx="5">
                  <c:v>1.0069999999999999</c:v>
                </c:pt>
                <c:pt idx="6">
                  <c:v>0.75600000000000001</c:v>
                </c:pt>
                <c:pt idx="7">
                  <c:v>0.76</c:v>
                </c:pt>
                <c:pt idx="8">
                  <c:v>0.92900000000000005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'Viability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Ratio'!$B$18:$J$18</c:f>
              <c:numCache>
                <c:formatCode>General</c:formatCode>
                <c:ptCount val="9"/>
                <c:pt idx="0">
                  <c:v>0.47</c:v>
                </c:pt>
                <c:pt idx="1">
                  <c:v>0.93100000000000005</c:v>
                </c:pt>
                <c:pt idx="2">
                  <c:v>1.1160000000000001</c:v>
                </c:pt>
                <c:pt idx="3">
                  <c:v>1.177</c:v>
                </c:pt>
                <c:pt idx="4">
                  <c:v>1.5609999999999999</c:v>
                </c:pt>
                <c:pt idx="5">
                  <c:v>4.2539999999999996</c:v>
                </c:pt>
                <c:pt idx="6">
                  <c:v>2.6909999999999998</c:v>
                </c:pt>
                <c:pt idx="7">
                  <c:v>2.9460000000000002</c:v>
                </c:pt>
                <c:pt idx="8">
                  <c:v>2.9729999999999999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'Viability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Ratio'!$B$19:$J$19</c:f>
              <c:numCache>
                <c:formatCode>General</c:formatCode>
                <c:ptCount val="9"/>
                <c:pt idx="0">
                  <c:v>0.72499999999999998</c:v>
                </c:pt>
                <c:pt idx="1">
                  <c:v>0.75800000000000001</c:v>
                </c:pt>
                <c:pt idx="2">
                  <c:v>0.747</c:v>
                </c:pt>
                <c:pt idx="3">
                  <c:v>0.69299999999999995</c:v>
                </c:pt>
                <c:pt idx="4">
                  <c:v>0.65400000000000003</c:v>
                </c:pt>
                <c:pt idx="5">
                  <c:v>0.59799999999999998</c:v>
                </c:pt>
                <c:pt idx="6">
                  <c:v>0.89600000000000002</c:v>
                </c:pt>
                <c:pt idx="7">
                  <c:v>1.355</c:v>
                </c:pt>
                <c:pt idx="8">
                  <c:v>2.6619999999999999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91112"/>
        <c:axId val="528691504"/>
      </c:lineChart>
      <c:catAx>
        <c:axId val="5286911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691504"/>
        <c:crosses val="autoZero"/>
        <c:auto val="1"/>
        <c:lblAlgn val="ctr"/>
        <c:lblOffset val="100"/>
        <c:noMultiLvlLbl val="0"/>
      </c:catAx>
      <c:valAx>
        <c:axId val="5286915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28691112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'Cleveland St.'!$D$8:$L$8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882816"/>
        <c:axId val="614883208"/>
      </c:lineChart>
      <c:catAx>
        <c:axId val="6148828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4883208"/>
        <c:crosses val="autoZero"/>
        <c:auto val="1"/>
        <c:lblAlgn val="ctr"/>
        <c:lblOffset val="100"/>
        <c:noMultiLvlLbl val="0"/>
      </c:catAx>
      <c:valAx>
        <c:axId val="6148832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488281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'Cleveland St.'!$D$9:$L$9</c:f>
              <c:numCache>
                <c:formatCode>General</c:formatCode>
                <c:ptCount val="9"/>
                <c:pt idx="0">
                  <c:v>0.45100000000000001</c:v>
                </c:pt>
                <c:pt idx="1">
                  <c:v>0.35399999999999998</c:v>
                </c:pt>
                <c:pt idx="2">
                  <c:v>0.443</c:v>
                </c:pt>
                <c:pt idx="3" formatCode="0.00%">
                  <c:v>0.374</c:v>
                </c:pt>
                <c:pt idx="4" formatCode="0.00%">
                  <c:v>0.36699999999999999</c:v>
                </c:pt>
                <c:pt idx="5" formatCode="0.00%">
                  <c:v>0.317</c:v>
                </c:pt>
                <c:pt idx="6" formatCode="0.00%">
                  <c:v>0.29699999999999999</c:v>
                </c:pt>
                <c:pt idx="7" formatCode="0.00%">
                  <c:v>0.24</c:v>
                </c:pt>
                <c:pt idx="8" formatCode="0.00%">
                  <c:v>0.30199999999999999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883992"/>
        <c:axId val="614884384"/>
      </c:lineChart>
      <c:catAx>
        <c:axId val="6148839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4884384"/>
        <c:crosses val="autoZero"/>
        <c:auto val="1"/>
        <c:lblAlgn val="ctr"/>
        <c:lblOffset val="100"/>
        <c:noMultiLvlLbl val="0"/>
      </c:catAx>
      <c:valAx>
        <c:axId val="61488438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488399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'Cleveland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'Cleveland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'Cleveland St.'!$D$10:$L$10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885168"/>
        <c:axId val="614885560"/>
      </c:lineChart>
      <c:catAx>
        <c:axId val="6148851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4885560"/>
        <c:crosses val="autoZero"/>
        <c:auto val="1"/>
        <c:lblAlgn val="ctr"/>
        <c:lblOffset val="100"/>
        <c:noMultiLvlLbl val="0"/>
      </c:catAx>
      <c:valAx>
        <c:axId val="61488556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488516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'Kent St.'!$D$4:$L$4</c:f>
              <c:numCache>
                <c:formatCode>General</c:formatCode>
                <c:ptCount val="9"/>
                <c:pt idx="0">
                  <c:v>3.6</c:v>
                </c:pt>
                <c:pt idx="1">
                  <c:v>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</c:v>
                </c:pt>
                <c:pt idx="5">
                  <c:v>4.7</c:v>
                </c:pt>
                <c:pt idx="6">
                  <c:v>3.9</c:v>
                </c:pt>
                <c:pt idx="7">
                  <c:v>2.9</c:v>
                </c:pt>
                <c:pt idx="8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886344"/>
        <c:axId val="614886736"/>
      </c:lineChart>
      <c:catAx>
        <c:axId val="6148863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4886736"/>
        <c:crosses val="autoZero"/>
        <c:auto val="1"/>
        <c:lblAlgn val="ctr"/>
        <c:lblOffset val="100"/>
        <c:noMultiLvlLbl val="0"/>
      </c:catAx>
      <c:valAx>
        <c:axId val="61488673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488634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'Kent St.'!$D$5:$L$5</c:f>
              <c:numCache>
                <c:formatCode>0.00</c:formatCode>
                <c:ptCount val="9"/>
                <c:pt idx="0">
                  <c:v>0.93600000000000005</c:v>
                </c:pt>
                <c:pt idx="1">
                  <c:v>0.93100000000000005</c:v>
                </c:pt>
                <c:pt idx="2">
                  <c:v>0.96699999999999997</c:v>
                </c:pt>
                <c:pt idx="3">
                  <c:v>0.89600000000000002</c:v>
                </c:pt>
                <c:pt idx="4">
                  <c:v>0.81699999999999995</c:v>
                </c:pt>
                <c:pt idx="5">
                  <c:v>1.1559999999999999</c:v>
                </c:pt>
                <c:pt idx="6">
                  <c:v>0.91800000000000004</c:v>
                </c:pt>
                <c:pt idx="7">
                  <c:v>0.83099999999999996</c:v>
                </c:pt>
                <c:pt idx="8">
                  <c:v>1.119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887520"/>
        <c:axId val="614887912"/>
      </c:lineChart>
      <c:catAx>
        <c:axId val="6148875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4887912"/>
        <c:crosses val="autoZero"/>
        <c:auto val="1"/>
        <c:lblAlgn val="ctr"/>
        <c:lblOffset val="100"/>
        <c:noMultiLvlLbl val="0"/>
      </c:catAx>
      <c:valAx>
        <c:axId val="61488791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488752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'Kent St.'!$D$6:$L$6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888696"/>
        <c:axId val="614889088"/>
      </c:lineChart>
      <c:catAx>
        <c:axId val="6148886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4889088"/>
        <c:crosses val="autoZero"/>
        <c:auto val="1"/>
        <c:lblAlgn val="ctr"/>
        <c:lblOffset val="100"/>
        <c:noMultiLvlLbl val="0"/>
      </c:catAx>
      <c:valAx>
        <c:axId val="61488908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488869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'Kent St.'!$D$7:$L$7</c:f>
              <c:numCache>
                <c:formatCode>General</c:formatCode>
                <c:ptCount val="9"/>
                <c:pt idx="0">
                  <c:v>-4.0000000000000001E-3</c:v>
                </c:pt>
                <c:pt idx="1">
                  <c:v>2.5999999999999999E-2</c:v>
                </c:pt>
                <c:pt idx="2">
                  <c:v>0.104</c:v>
                </c:pt>
                <c:pt idx="3" formatCode="0.00%">
                  <c:v>5.0999999999999997E-2</c:v>
                </c:pt>
                <c:pt idx="4" formatCode="0.00%">
                  <c:v>1.2E-2</c:v>
                </c:pt>
                <c:pt idx="5" formatCode="0.00%">
                  <c:v>0.13300000000000001</c:v>
                </c:pt>
                <c:pt idx="6" formatCode="0.00%">
                  <c:v>6.3E-2</c:v>
                </c:pt>
                <c:pt idx="7" formatCode="0.00%">
                  <c:v>-0.126</c:v>
                </c:pt>
                <c:pt idx="8" formatCode="0.00%">
                  <c:v>-3.0000000000000001E-3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889872"/>
        <c:axId val="614890264"/>
      </c:lineChart>
      <c:catAx>
        <c:axId val="6148898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4890264"/>
        <c:crosses val="autoZero"/>
        <c:auto val="1"/>
        <c:lblAlgn val="ctr"/>
        <c:lblOffset val="100"/>
        <c:noMultiLvlLbl val="0"/>
      </c:catAx>
      <c:valAx>
        <c:axId val="61489026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488987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'Kent St.'!$D$8:$L$8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241648"/>
        <c:axId val="654242040"/>
      </c:lineChart>
      <c:catAx>
        <c:axId val="6542416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54242040"/>
        <c:crosses val="autoZero"/>
        <c:auto val="1"/>
        <c:lblAlgn val="ctr"/>
        <c:lblOffset val="100"/>
        <c:noMultiLvlLbl val="0"/>
      </c:catAx>
      <c:valAx>
        <c:axId val="65424204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5424164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'Kent St.'!$D$9:$L$9</c:f>
              <c:numCache>
                <c:formatCode>General</c:formatCode>
                <c:ptCount val="9"/>
                <c:pt idx="0">
                  <c:v>0.67600000000000005</c:v>
                </c:pt>
                <c:pt idx="1">
                  <c:v>0.69</c:v>
                </c:pt>
                <c:pt idx="2">
                  <c:v>0.73699999999999999</c:v>
                </c:pt>
                <c:pt idx="3" formatCode="0.00%">
                  <c:v>0.66700000000000004</c:v>
                </c:pt>
                <c:pt idx="4" formatCode="0.00%">
                  <c:v>0.628</c:v>
                </c:pt>
                <c:pt idx="5" formatCode="0.00%">
                  <c:v>0.63</c:v>
                </c:pt>
                <c:pt idx="6" formatCode="0.00%">
                  <c:v>0.46</c:v>
                </c:pt>
                <c:pt idx="7" formatCode="0.00%">
                  <c:v>0.40500000000000003</c:v>
                </c:pt>
                <c:pt idx="8" formatCode="0.00%">
                  <c:v>0.60099999999999998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242824"/>
        <c:axId val="654243216"/>
      </c:lineChart>
      <c:catAx>
        <c:axId val="6542428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54243216"/>
        <c:crosses val="autoZero"/>
        <c:auto val="1"/>
        <c:lblAlgn val="ctr"/>
        <c:lblOffset val="100"/>
        <c:noMultiLvlLbl val="0"/>
      </c:catAx>
      <c:valAx>
        <c:axId val="65424321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5424282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'Kent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'Kent St.'!$D$10:$L$10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244000"/>
        <c:axId val="654244392"/>
      </c:lineChart>
      <c:catAx>
        <c:axId val="6542440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54244392"/>
        <c:crosses val="autoZero"/>
        <c:auto val="1"/>
        <c:lblAlgn val="ctr"/>
        <c:lblOffset val="100"/>
        <c:noMultiLvlLbl val="0"/>
      </c:catAx>
      <c:valAx>
        <c:axId val="65424439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5424400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Ratio'!$A$2</c:f>
          <c:strCache>
            <c:ptCount val="1"/>
            <c:pt idx="0">
              <c:v>Viability ratio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'Viability Ratio'!$A$10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Ratio'!$B$10:$J$10</c:f>
              <c:numCache>
                <c:formatCode>General</c:formatCode>
                <c:ptCount val="9"/>
                <c:pt idx="0">
                  <c:v>0.97599999999999998</c:v>
                </c:pt>
                <c:pt idx="1">
                  <c:v>0.91500000000000004</c:v>
                </c:pt>
                <c:pt idx="2">
                  <c:v>0.76800000000000002</c:v>
                </c:pt>
                <c:pt idx="3">
                  <c:v>0.75800000000000001</c:v>
                </c:pt>
                <c:pt idx="4">
                  <c:v>0.77500000000000002</c:v>
                </c:pt>
                <c:pt idx="5">
                  <c:v>0.91200000000000003</c:v>
                </c:pt>
                <c:pt idx="6">
                  <c:v>1.022</c:v>
                </c:pt>
                <c:pt idx="7">
                  <c:v>0.752</c:v>
                </c:pt>
                <c:pt idx="8">
                  <c:v>0.94599999999999995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'Viability Ratio'!$A$12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Ratio'!$B$12:$J$12</c:f>
              <c:numCache>
                <c:formatCode>General</c:formatCode>
                <c:ptCount val="9"/>
                <c:pt idx="0">
                  <c:v>1.08</c:v>
                </c:pt>
                <c:pt idx="1">
                  <c:v>1.212</c:v>
                </c:pt>
                <c:pt idx="2">
                  <c:v>1.2070000000000001</c:v>
                </c:pt>
                <c:pt idx="3">
                  <c:v>0.85699999999999998</c:v>
                </c:pt>
                <c:pt idx="4">
                  <c:v>0.91700000000000004</c:v>
                </c:pt>
                <c:pt idx="5">
                  <c:v>1.0409999999999999</c:v>
                </c:pt>
                <c:pt idx="6">
                  <c:v>1.294</c:v>
                </c:pt>
                <c:pt idx="7">
                  <c:v>1.24</c:v>
                </c:pt>
                <c:pt idx="8">
                  <c:v>1.4390000000000001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'Viability Ratio'!$A$13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Ratio'!$B$13:$J$13</c:f>
              <c:numCache>
                <c:formatCode>General</c:formatCode>
                <c:ptCount val="9"/>
                <c:pt idx="0">
                  <c:v>0.58699999999999997</c:v>
                </c:pt>
                <c:pt idx="1">
                  <c:v>0.63</c:v>
                </c:pt>
                <c:pt idx="2">
                  <c:v>1.139</c:v>
                </c:pt>
                <c:pt idx="3">
                  <c:v>1.012</c:v>
                </c:pt>
                <c:pt idx="4">
                  <c:v>1.4950000000000001</c:v>
                </c:pt>
                <c:pt idx="5">
                  <c:v>1.534</c:v>
                </c:pt>
                <c:pt idx="6">
                  <c:v>0.89800000000000002</c:v>
                </c:pt>
                <c:pt idx="7">
                  <c:v>0.60299999999999998</c:v>
                </c:pt>
                <c:pt idx="8">
                  <c:v>0.81299999999999994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'Viability Ratio'!$A$16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Ratio'!$B$16:$J$16</c:f>
              <c:numCache>
                <c:formatCode>General</c:formatCode>
                <c:ptCount val="9"/>
                <c:pt idx="0">
                  <c:v>0.50900000000000001</c:v>
                </c:pt>
                <c:pt idx="1">
                  <c:v>0.45300000000000001</c:v>
                </c:pt>
                <c:pt idx="2">
                  <c:v>0.438</c:v>
                </c:pt>
                <c:pt idx="3">
                  <c:v>0.433</c:v>
                </c:pt>
                <c:pt idx="4">
                  <c:v>0.34699999999999998</c:v>
                </c:pt>
                <c:pt idx="5">
                  <c:v>0.34100000000000003</c:v>
                </c:pt>
                <c:pt idx="6">
                  <c:v>0.27800000000000002</c:v>
                </c:pt>
                <c:pt idx="7">
                  <c:v>0.24299999999999999</c:v>
                </c:pt>
                <c:pt idx="8">
                  <c:v>0.245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92288"/>
        <c:axId val="528692680"/>
      </c:lineChart>
      <c:catAx>
        <c:axId val="5286922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692680"/>
        <c:crosses val="autoZero"/>
        <c:auto val="1"/>
        <c:lblAlgn val="ctr"/>
        <c:lblOffset val="100"/>
        <c:noMultiLvlLbl val="0"/>
      </c:catAx>
      <c:valAx>
        <c:axId val="52869268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28692288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Miami!$D$4:$L$4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4.2</c:v>
                </c:pt>
                <c:pt idx="7">
                  <c:v>2.9</c:v>
                </c:pt>
                <c:pt idx="8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245176"/>
        <c:axId val="654245568"/>
      </c:lineChart>
      <c:catAx>
        <c:axId val="65424517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54245568"/>
        <c:crosses val="autoZero"/>
        <c:auto val="1"/>
        <c:lblAlgn val="ctr"/>
        <c:lblOffset val="100"/>
        <c:noMultiLvlLbl val="0"/>
      </c:catAx>
      <c:valAx>
        <c:axId val="654245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5424517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Miami!$D$5:$L$5</c:f>
              <c:numCache>
                <c:formatCode>0.00</c:formatCode>
                <c:ptCount val="9"/>
                <c:pt idx="0">
                  <c:v>0.97599999999999998</c:v>
                </c:pt>
                <c:pt idx="1">
                  <c:v>0.91500000000000004</c:v>
                </c:pt>
                <c:pt idx="2">
                  <c:v>0.76800000000000002</c:v>
                </c:pt>
                <c:pt idx="3">
                  <c:v>0.75800000000000001</c:v>
                </c:pt>
                <c:pt idx="4">
                  <c:v>0.77500000000000002</c:v>
                </c:pt>
                <c:pt idx="5">
                  <c:v>0.91200000000000003</c:v>
                </c:pt>
                <c:pt idx="6">
                  <c:v>1.022</c:v>
                </c:pt>
                <c:pt idx="7">
                  <c:v>0.752</c:v>
                </c:pt>
                <c:pt idx="8">
                  <c:v>0.94599999999999995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246352"/>
        <c:axId val="654246744"/>
      </c:lineChart>
      <c:catAx>
        <c:axId val="6542463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54246744"/>
        <c:crosses val="autoZero"/>
        <c:auto val="1"/>
        <c:lblAlgn val="ctr"/>
        <c:lblOffset val="100"/>
        <c:noMultiLvlLbl val="0"/>
      </c:catAx>
      <c:valAx>
        <c:axId val="65424674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5424635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Miami!$D$6:$L$6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247528"/>
        <c:axId val="654247920"/>
      </c:lineChart>
      <c:catAx>
        <c:axId val="6542475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54247920"/>
        <c:crosses val="autoZero"/>
        <c:auto val="1"/>
        <c:lblAlgn val="ctr"/>
        <c:lblOffset val="100"/>
        <c:noMultiLvlLbl val="0"/>
      </c:catAx>
      <c:valAx>
        <c:axId val="6542479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5424752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Miami!$D$7:$L$7</c:f>
              <c:numCache>
                <c:formatCode>General</c:formatCode>
                <c:ptCount val="9"/>
                <c:pt idx="0">
                  <c:v>0.106</c:v>
                </c:pt>
                <c:pt idx="1">
                  <c:v>0.161</c:v>
                </c:pt>
                <c:pt idx="2">
                  <c:v>0.20399999999999999</c:v>
                </c:pt>
                <c:pt idx="3" formatCode="0.00%">
                  <c:v>0.14299999999999999</c:v>
                </c:pt>
                <c:pt idx="4" formatCode="0.00%">
                  <c:v>7.0000000000000007E-2</c:v>
                </c:pt>
                <c:pt idx="5" formatCode="0.00%">
                  <c:v>0.14399999999999999</c:v>
                </c:pt>
                <c:pt idx="6" formatCode="0.00%">
                  <c:v>0.11799999999999999</c:v>
                </c:pt>
                <c:pt idx="7" formatCode="0.00%">
                  <c:v>-9.8000000000000004E-2</c:v>
                </c:pt>
                <c:pt idx="8" formatCode="0.00%">
                  <c:v>-1.0999999999999999E-2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248704"/>
        <c:axId val="618125344"/>
      </c:lineChart>
      <c:catAx>
        <c:axId val="6542487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25344"/>
        <c:crosses val="autoZero"/>
        <c:auto val="1"/>
        <c:lblAlgn val="ctr"/>
        <c:lblOffset val="100"/>
        <c:noMultiLvlLbl val="0"/>
      </c:catAx>
      <c:valAx>
        <c:axId val="61812534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5424870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Miami!$D$8:$L$8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26128"/>
        <c:axId val="618126520"/>
      </c:lineChart>
      <c:catAx>
        <c:axId val="6181261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26520"/>
        <c:crosses val="autoZero"/>
        <c:auto val="1"/>
        <c:lblAlgn val="ctr"/>
        <c:lblOffset val="100"/>
        <c:noMultiLvlLbl val="0"/>
      </c:catAx>
      <c:valAx>
        <c:axId val="6181265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2612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Miami!$D$9:$L$9</c:f>
              <c:numCache>
                <c:formatCode>General</c:formatCode>
                <c:ptCount val="9"/>
                <c:pt idx="0">
                  <c:v>1.0089999999999999</c:v>
                </c:pt>
                <c:pt idx="1">
                  <c:v>1.02</c:v>
                </c:pt>
                <c:pt idx="2">
                  <c:v>0.92900000000000005</c:v>
                </c:pt>
                <c:pt idx="3" formatCode="0.00%">
                  <c:v>0.77</c:v>
                </c:pt>
                <c:pt idx="4" formatCode="0.00%">
                  <c:v>0.63700000000000001</c:v>
                </c:pt>
                <c:pt idx="5" formatCode="0.00%">
                  <c:v>0.58199999999999996</c:v>
                </c:pt>
                <c:pt idx="6" formatCode="0.00%">
                  <c:v>0.42799999999999999</c:v>
                </c:pt>
                <c:pt idx="7" formatCode="0.00%">
                  <c:v>0.32</c:v>
                </c:pt>
                <c:pt idx="8" formatCode="0.00%">
                  <c:v>0.42799999999999999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27304"/>
        <c:axId val="618127696"/>
      </c:lineChart>
      <c:catAx>
        <c:axId val="6181273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27696"/>
        <c:crosses val="autoZero"/>
        <c:auto val="1"/>
        <c:lblAlgn val="ctr"/>
        <c:lblOffset val="100"/>
        <c:noMultiLvlLbl val="0"/>
      </c:catAx>
      <c:valAx>
        <c:axId val="61812769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812730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Miami!$C$10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Miami!$D$3:$L$3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Miami!$D$10:$L$10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28480"/>
        <c:axId val="618128872"/>
      </c:lineChart>
      <c:catAx>
        <c:axId val="6181284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28872"/>
        <c:crosses val="autoZero"/>
        <c:auto val="1"/>
        <c:lblAlgn val="ctr"/>
        <c:lblOffset val="100"/>
        <c:noMultiLvlLbl val="0"/>
      </c:catAx>
      <c:valAx>
        <c:axId val="61812887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2848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NEOMED!$D$4:$L$4</c:f>
              <c:numCache>
                <c:formatCode>General</c:formatCode>
                <c:ptCount val="9"/>
                <c:pt idx="0">
                  <c:v>3.9</c:v>
                </c:pt>
                <c:pt idx="1">
                  <c:v>3.7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5</c:v>
                </c:pt>
                <c:pt idx="6">
                  <c:v>5</c:v>
                </c:pt>
                <c:pt idx="7">
                  <c:v>4.4000000000000004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29656"/>
        <c:axId val="618130048"/>
      </c:lineChart>
      <c:catAx>
        <c:axId val="6181296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0048"/>
        <c:crosses val="autoZero"/>
        <c:auto val="1"/>
        <c:lblAlgn val="ctr"/>
        <c:lblOffset val="100"/>
        <c:noMultiLvlLbl val="0"/>
      </c:catAx>
      <c:valAx>
        <c:axId val="6181300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2965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NEOMED!$D$5:$L$5</c:f>
              <c:numCache>
                <c:formatCode>0.00</c:formatCode>
                <c:ptCount val="9"/>
                <c:pt idx="0">
                  <c:v>1.153</c:v>
                </c:pt>
                <c:pt idx="1">
                  <c:v>1.2030000000000001</c:v>
                </c:pt>
                <c:pt idx="2">
                  <c:v>1.484</c:v>
                </c:pt>
                <c:pt idx="3">
                  <c:v>1.3660000000000001</c:v>
                </c:pt>
                <c:pt idx="4">
                  <c:v>1.1439999999999999</c:v>
                </c:pt>
                <c:pt idx="5">
                  <c:v>2.76</c:v>
                </c:pt>
                <c:pt idx="6">
                  <c:v>20.021000000000001</c:v>
                </c:pt>
                <c:pt idx="7">
                  <c:v>12.308999999999999</c:v>
                </c:pt>
                <c:pt idx="8">
                  <c:v>10.292999999999999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0832"/>
        <c:axId val="618131224"/>
      </c:lineChart>
      <c:catAx>
        <c:axId val="6181308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1224"/>
        <c:crosses val="autoZero"/>
        <c:auto val="1"/>
        <c:lblAlgn val="ctr"/>
        <c:lblOffset val="100"/>
        <c:noMultiLvlLbl val="0"/>
      </c:catAx>
      <c:valAx>
        <c:axId val="61813122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813083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NEOMED!$D$6:$L$6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2008"/>
        <c:axId val="618132400"/>
      </c:lineChart>
      <c:catAx>
        <c:axId val="6181320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2400"/>
        <c:crosses val="autoZero"/>
        <c:auto val="1"/>
        <c:lblAlgn val="ctr"/>
        <c:lblOffset val="100"/>
        <c:noMultiLvlLbl val="0"/>
      </c:catAx>
      <c:valAx>
        <c:axId val="61813240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3200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Ratio'!$A$3</c:f>
          <c:strCache>
            <c:ptCount val="1"/>
            <c:pt idx="0">
              <c:v>Viability ratio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'Viability Ratio'!$A$6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Ratio'!$B$6:$J$6</c:f>
              <c:numCache>
                <c:formatCode>General</c:formatCode>
                <c:ptCount val="9"/>
                <c:pt idx="0">
                  <c:v>0.82299999999999995</c:v>
                </c:pt>
                <c:pt idx="1">
                  <c:v>1.1910000000000001</c:v>
                </c:pt>
                <c:pt idx="2">
                  <c:v>1.258</c:v>
                </c:pt>
                <c:pt idx="3">
                  <c:v>1.4730000000000001</c:v>
                </c:pt>
                <c:pt idx="4">
                  <c:v>1.4059999999999999</c:v>
                </c:pt>
                <c:pt idx="5">
                  <c:v>1.2909999999999999</c:v>
                </c:pt>
                <c:pt idx="6">
                  <c:v>0.90700000000000003</c:v>
                </c:pt>
                <c:pt idx="7">
                  <c:v>1.5149999999999999</c:v>
                </c:pt>
                <c:pt idx="8">
                  <c:v>1.911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Ratio'!$A$7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Ratio'!$B$7:$J$7</c:f>
              <c:numCache>
                <c:formatCode>General</c:formatCode>
                <c:ptCount val="9"/>
                <c:pt idx="0">
                  <c:v>0.22</c:v>
                </c:pt>
                <c:pt idx="1">
                  <c:v>0.28000000000000003</c:v>
                </c:pt>
                <c:pt idx="2">
                  <c:v>6.0999999999999999E-2</c:v>
                </c:pt>
                <c:pt idx="3">
                  <c:v>0.21199999999999999</c:v>
                </c:pt>
                <c:pt idx="4">
                  <c:v>4.4429999999999996</c:v>
                </c:pt>
                <c:pt idx="5">
                  <c:v>5.234</c:v>
                </c:pt>
                <c:pt idx="6">
                  <c:v>3.6139999999999999</c:v>
                </c:pt>
                <c:pt idx="7">
                  <c:v>3.8929999999999998</c:v>
                </c:pt>
                <c:pt idx="8">
                  <c:v>2.5739999999999998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Ratio'!$A$8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Ratio'!$B$8:$J$8</c:f>
              <c:numCache>
                <c:formatCode>General</c:formatCode>
                <c:ptCount val="9"/>
                <c:pt idx="0">
                  <c:v>0.65300000000000002</c:v>
                </c:pt>
                <c:pt idx="1">
                  <c:v>0.44700000000000001</c:v>
                </c:pt>
                <c:pt idx="2">
                  <c:v>0.54200000000000004</c:v>
                </c:pt>
                <c:pt idx="3">
                  <c:v>0.441</c:v>
                </c:pt>
                <c:pt idx="4">
                  <c:v>0.499</c:v>
                </c:pt>
                <c:pt idx="5">
                  <c:v>0.44</c:v>
                </c:pt>
                <c:pt idx="6">
                  <c:v>0.375</c:v>
                </c:pt>
                <c:pt idx="7">
                  <c:v>0.317</c:v>
                </c:pt>
                <c:pt idx="8">
                  <c:v>0.48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Ratio'!$A$9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Ratio'!$B$9:$J$9</c:f>
              <c:numCache>
                <c:formatCode>General</c:formatCode>
                <c:ptCount val="9"/>
                <c:pt idx="0">
                  <c:v>0.93600000000000005</c:v>
                </c:pt>
                <c:pt idx="1">
                  <c:v>0.93100000000000005</c:v>
                </c:pt>
                <c:pt idx="2">
                  <c:v>0.96699999999999997</c:v>
                </c:pt>
                <c:pt idx="3">
                  <c:v>0.89600000000000002</c:v>
                </c:pt>
                <c:pt idx="4">
                  <c:v>0.81699999999999995</c:v>
                </c:pt>
                <c:pt idx="5">
                  <c:v>1.1559999999999999</c:v>
                </c:pt>
                <c:pt idx="6">
                  <c:v>0.91800000000000004</c:v>
                </c:pt>
                <c:pt idx="7">
                  <c:v>0.83099999999999996</c:v>
                </c:pt>
                <c:pt idx="8">
                  <c:v>1.119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'Viability Ratio'!$A$14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Ratio'!$B$14:$J$14</c:f>
              <c:numCache>
                <c:formatCode>General</c:formatCode>
                <c:ptCount val="9"/>
                <c:pt idx="0">
                  <c:v>1.0940000000000001</c:v>
                </c:pt>
                <c:pt idx="1">
                  <c:v>1.175</c:v>
                </c:pt>
                <c:pt idx="2">
                  <c:v>1.1879999999999999</c:v>
                </c:pt>
                <c:pt idx="3">
                  <c:v>0.96399999999999997</c:v>
                </c:pt>
                <c:pt idx="4">
                  <c:v>1.129</c:v>
                </c:pt>
                <c:pt idx="5">
                  <c:v>1.139</c:v>
                </c:pt>
                <c:pt idx="6">
                  <c:v>0.96699999999999997</c:v>
                </c:pt>
                <c:pt idx="7">
                  <c:v>0.87</c:v>
                </c:pt>
                <c:pt idx="8">
                  <c:v>1.0349999999999999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'Viability Ratio'!$A$15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Ratio'!$B$15:$J$15</c:f>
              <c:numCache>
                <c:formatCode>General</c:formatCode>
                <c:ptCount val="9"/>
                <c:pt idx="0">
                  <c:v>0.374</c:v>
                </c:pt>
                <c:pt idx="1">
                  <c:v>0.372</c:v>
                </c:pt>
                <c:pt idx="2">
                  <c:v>0.373</c:v>
                </c:pt>
                <c:pt idx="3">
                  <c:v>0.38800000000000001</c:v>
                </c:pt>
                <c:pt idx="4">
                  <c:v>0.41699999999999998</c:v>
                </c:pt>
                <c:pt idx="5">
                  <c:v>0.438</c:v>
                </c:pt>
                <c:pt idx="6">
                  <c:v>0.29799999999999999</c:v>
                </c:pt>
                <c:pt idx="7">
                  <c:v>0.214</c:v>
                </c:pt>
                <c:pt idx="8">
                  <c:v>0.27300000000000002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'Viability Ratio'!$A$17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Ratio'!$B$17:$J$17</c:f>
              <c:numCache>
                <c:formatCode>General</c:formatCode>
                <c:ptCount val="9"/>
                <c:pt idx="0">
                  <c:v>0.94</c:v>
                </c:pt>
                <c:pt idx="1">
                  <c:v>0.94399999999999995</c:v>
                </c:pt>
                <c:pt idx="2">
                  <c:v>1.024</c:v>
                </c:pt>
                <c:pt idx="3">
                  <c:v>0.94399999999999995</c:v>
                </c:pt>
                <c:pt idx="4">
                  <c:v>0.90400000000000003</c:v>
                </c:pt>
                <c:pt idx="5">
                  <c:v>1.0069999999999999</c:v>
                </c:pt>
                <c:pt idx="6">
                  <c:v>0.75600000000000001</c:v>
                </c:pt>
                <c:pt idx="7">
                  <c:v>0.76</c:v>
                </c:pt>
                <c:pt idx="8">
                  <c:v>0.92900000000000005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'Viability Ratio'!$A$18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Ratio'!$B$18:$J$18</c:f>
              <c:numCache>
                <c:formatCode>General</c:formatCode>
                <c:ptCount val="9"/>
                <c:pt idx="0">
                  <c:v>0.47</c:v>
                </c:pt>
                <c:pt idx="1">
                  <c:v>0.93100000000000005</c:v>
                </c:pt>
                <c:pt idx="2">
                  <c:v>1.1160000000000001</c:v>
                </c:pt>
                <c:pt idx="3">
                  <c:v>1.177</c:v>
                </c:pt>
                <c:pt idx="4">
                  <c:v>1.5609999999999999</c:v>
                </c:pt>
                <c:pt idx="5">
                  <c:v>4.2539999999999996</c:v>
                </c:pt>
                <c:pt idx="6">
                  <c:v>2.6909999999999998</c:v>
                </c:pt>
                <c:pt idx="7">
                  <c:v>2.9460000000000002</c:v>
                </c:pt>
                <c:pt idx="8">
                  <c:v>2.9729999999999999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'Viability Ratio'!$A$19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Ratio'!$B$5:$J$5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Ratio'!$B$19:$J$19</c:f>
              <c:numCache>
                <c:formatCode>General</c:formatCode>
                <c:ptCount val="9"/>
                <c:pt idx="0">
                  <c:v>0.72499999999999998</c:v>
                </c:pt>
                <c:pt idx="1">
                  <c:v>0.75800000000000001</c:v>
                </c:pt>
                <c:pt idx="2">
                  <c:v>0.747</c:v>
                </c:pt>
                <c:pt idx="3">
                  <c:v>0.69299999999999995</c:v>
                </c:pt>
                <c:pt idx="4">
                  <c:v>0.65400000000000003</c:v>
                </c:pt>
                <c:pt idx="5">
                  <c:v>0.59799999999999998</c:v>
                </c:pt>
                <c:pt idx="6">
                  <c:v>0.89600000000000002</c:v>
                </c:pt>
                <c:pt idx="7">
                  <c:v>1.355</c:v>
                </c:pt>
                <c:pt idx="8">
                  <c:v>2.6619999999999999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93464"/>
        <c:axId val="528693856"/>
      </c:lineChart>
      <c:catAx>
        <c:axId val="5286934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693856"/>
        <c:crosses val="autoZero"/>
        <c:auto val="1"/>
        <c:lblAlgn val="ctr"/>
        <c:lblOffset val="100"/>
        <c:noMultiLvlLbl val="0"/>
      </c:catAx>
      <c:valAx>
        <c:axId val="5286938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28693464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NEOMED!$D$7:$L$7</c:f>
              <c:numCache>
                <c:formatCode>General</c:formatCode>
                <c:ptCount val="9"/>
                <c:pt idx="0">
                  <c:v>-0.38</c:v>
                </c:pt>
                <c:pt idx="1">
                  <c:v>-9.6000000000000002E-2</c:v>
                </c:pt>
                <c:pt idx="2">
                  <c:v>9.4E-2</c:v>
                </c:pt>
                <c:pt idx="3" formatCode="0.00%">
                  <c:v>0.13600000000000001</c:v>
                </c:pt>
                <c:pt idx="4" formatCode="0.00%">
                  <c:v>0.106</c:v>
                </c:pt>
                <c:pt idx="5" formatCode="0.00%">
                  <c:v>0.22600000000000001</c:v>
                </c:pt>
                <c:pt idx="6" formatCode="0.00%">
                  <c:v>0.17199999999999999</c:v>
                </c:pt>
                <c:pt idx="7" formatCode="0.00%">
                  <c:v>7.0000000000000001E-3</c:v>
                </c:pt>
                <c:pt idx="8" formatCode="0.00%">
                  <c:v>7.6999999999999999E-2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3184"/>
        <c:axId val="618133576"/>
      </c:lineChart>
      <c:catAx>
        <c:axId val="6181331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3576"/>
        <c:crosses val="autoZero"/>
        <c:auto val="1"/>
        <c:lblAlgn val="ctr"/>
        <c:lblOffset val="100"/>
        <c:noMultiLvlLbl val="0"/>
      </c:catAx>
      <c:valAx>
        <c:axId val="61813357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813318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NEOMED!$D$8:$L$8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4360"/>
        <c:axId val="618134752"/>
      </c:lineChart>
      <c:catAx>
        <c:axId val="6181343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4752"/>
        <c:crosses val="autoZero"/>
        <c:auto val="1"/>
        <c:lblAlgn val="ctr"/>
        <c:lblOffset val="100"/>
        <c:noMultiLvlLbl val="0"/>
      </c:catAx>
      <c:valAx>
        <c:axId val="618134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3436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NEOMED!$D$9:$L$9</c:f>
              <c:numCache>
                <c:formatCode>General</c:formatCode>
                <c:ptCount val="9"/>
                <c:pt idx="0">
                  <c:v>0.59899999999999998</c:v>
                </c:pt>
                <c:pt idx="1">
                  <c:v>0.66900000000000004</c:v>
                </c:pt>
                <c:pt idx="2">
                  <c:v>0.91900000000000004</c:v>
                </c:pt>
                <c:pt idx="3" formatCode="0.00%">
                  <c:v>1.008</c:v>
                </c:pt>
                <c:pt idx="4" formatCode="0.00%">
                  <c:v>0.92600000000000005</c:v>
                </c:pt>
                <c:pt idx="5" formatCode="0.00%">
                  <c:v>0.94199999999999995</c:v>
                </c:pt>
                <c:pt idx="6" formatCode="0.00%">
                  <c:v>0.75</c:v>
                </c:pt>
                <c:pt idx="7" formatCode="0.00%">
                  <c:v>0.58099999999999996</c:v>
                </c:pt>
                <c:pt idx="8" formatCode="0.00%">
                  <c:v>0.60199999999999998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5536"/>
        <c:axId val="618135928"/>
      </c:lineChart>
      <c:catAx>
        <c:axId val="6181355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5928"/>
        <c:crosses val="autoZero"/>
        <c:auto val="1"/>
        <c:lblAlgn val="ctr"/>
        <c:lblOffset val="100"/>
        <c:noMultiLvlLbl val="0"/>
      </c:catAx>
      <c:valAx>
        <c:axId val="61813592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813553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NEOMED!$C$10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NEOMED!$D$3:$L$3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NEOMED!$D$10:$L$10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6712"/>
        <c:axId val="618137104"/>
      </c:lineChart>
      <c:catAx>
        <c:axId val="6181367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7104"/>
        <c:crosses val="autoZero"/>
        <c:auto val="1"/>
        <c:lblAlgn val="ctr"/>
        <c:lblOffset val="100"/>
        <c:noMultiLvlLbl val="0"/>
      </c:catAx>
      <c:valAx>
        <c:axId val="61813710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3671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St.'!$D$4:$L$4</c:f>
              <c:numCache>
                <c:formatCode>General</c:formatCode>
                <c:ptCount val="9"/>
                <c:pt idx="0">
                  <c:v>4.5</c:v>
                </c:pt>
                <c:pt idx="1">
                  <c:v>4.7</c:v>
                </c:pt>
                <c:pt idx="2">
                  <c:v>4.7</c:v>
                </c:pt>
                <c:pt idx="3">
                  <c:v>3.9</c:v>
                </c:pt>
                <c:pt idx="4">
                  <c:v>3.7</c:v>
                </c:pt>
                <c:pt idx="5">
                  <c:v>4.2</c:v>
                </c:pt>
                <c:pt idx="6">
                  <c:v>4.2</c:v>
                </c:pt>
                <c:pt idx="7">
                  <c:v>3.2</c:v>
                </c:pt>
                <c:pt idx="8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7888"/>
        <c:axId val="618138280"/>
      </c:lineChart>
      <c:catAx>
        <c:axId val="6181378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8280"/>
        <c:crosses val="autoZero"/>
        <c:auto val="1"/>
        <c:lblAlgn val="ctr"/>
        <c:lblOffset val="100"/>
        <c:noMultiLvlLbl val="0"/>
      </c:catAx>
      <c:valAx>
        <c:axId val="6181382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378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St.'!$D$5:$L$5</c:f>
              <c:numCache>
                <c:formatCode>0.00</c:formatCode>
                <c:ptCount val="9"/>
                <c:pt idx="0">
                  <c:v>1.08</c:v>
                </c:pt>
                <c:pt idx="1">
                  <c:v>1.212</c:v>
                </c:pt>
                <c:pt idx="2">
                  <c:v>1.2070000000000001</c:v>
                </c:pt>
                <c:pt idx="3">
                  <c:v>0.85699999999999998</c:v>
                </c:pt>
                <c:pt idx="4">
                  <c:v>0.91700000000000004</c:v>
                </c:pt>
                <c:pt idx="5">
                  <c:v>1.0409999999999999</c:v>
                </c:pt>
                <c:pt idx="6">
                  <c:v>1.294</c:v>
                </c:pt>
                <c:pt idx="7">
                  <c:v>1.24</c:v>
                </c:pt>
                <c:pt idx="8">
                  <c:v>1.4390000000000001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39064"/>
        <c:axId val="618139456"/>
      </c:lineChart>
      <c:catAx>
        <c:axId val="6181390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39456"/>
        <c:crosses val="autoZero"/>
        <c:auto val="1"/>
        <c:lblAlgn val="ctr"/>
        <c:lblOffset val="100"/>
        <c:noMultiLvlLbl val="0"/>
      </c:catAx>
      <c:valAx>
        <c:axId val="61813945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813906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St.'!$D$6:$L$6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40240"/>
        <c:axId val="618140632"/>
      </c:lineChart>
      <c:catAx>
        <c:axId val="6181402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8140632"/>
        <c:crosses val="autoZero"/>
        <c:auto val="1"/>
        <c:lblAlgn val="ctr"/>
        <c:lblOffset val="100"/>
        <c:noMultiLvlLbl val="0"/>
      </c:catAx>
      <c:valAx>
        <c:axId val="6181406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81402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St.'!$D$7:$L$7</c:f>
              <c:numCache>
                <c:formatCode>General</c:formatCode>
                <c:ptCount val="9"/>
                <c:pt idx="0">
                  <c:v>3.2000000000000001E-2</c:v>
                </c:pt>
                <c:pt idx="1">
                  <c:v>7.2999999999999995E-2</c:v>
                </c:pt>
                <c:pt idx="2">
                  <c:v>0.13</c:v>
                </c:pt>
                <c:pt idx="3" formatCode="0.00%">
                  <c:v>0.10100000000000001</c:v>
                </c:pt>
                <c:pt idx="4" formatCode="0.00%">
                  <c:v>4.9000000000000002E-2</c:v>
                </c:pt>
                <c:pt idx="5" formatCode="0.00%">
                  <c:v>0.105</c:v>
                </c:pt>
                <c:pt idx="6" formatCode="0.00%">
                  <c:v>8.5999999999999993E-2</c:v>
                </c:pt>
                <c:pt idx="7" formatCode="0.00%">
                  <c:v>-9.0999999999999998E-2</c:v>
                </c:pt>
                <c:pt idx="8" formatCode="0.00%">
                  <c:v>-1.0999999999999999E-2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76000"/>
        <c:axId val="616176392"/>
      </c:lineChart>
      <c:catAx>
        <c:axId val="6161760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76392"/>
        <c:crosses val="autoZero"/>
        <c:auto val="1"/>
        <c:lblAlgn val="ctr"/>
        <c:lblOffset val="100"/>
        <c:noMultiLvlLbl val="0"/>
      </c:catAx>
      <c:valAx>
        <c:axId val="61617639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17600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St.'!$D$8:$L$8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77176"/>
        <c:axId val="616177568"/>
      </c:lineChart>
      <c:catAx>
        <c:axId val="61617717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77568"/>
        <c:crosses val="autoZero"/>
        <c:auto val="1"/>
        <c:lblAlgn val="ctr"/>
        <c:lblOffset val="100"/>
        <c:noMultiLvlLbl val="0"/>
      </c:catAx>
      <c:valAx>
        <c:axId val="616177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7717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St.'!$D$9:$L$9</c:f>
              <c:numCache>
                <c:formatCode>General</c:formatCode>
                <c:ptCount val="9"/>
                <c:pt idx="0">
                  <c:v>0.68100000000000005</c:v>
                </c:pt>
                <c:pt idx="1">
                  <c:v>0.67900000000000005</c:v>
                </c:pt>
                <c:pt idx="2">
                  <c:v>0.64900000000000002</c:v>
                </c:pt>
                <c:pt idx="3" formatCode="0.00%">
                  <c:v>0.48799999999999999</c:v>
                </c:pt>
                <c:pt idx="4" formatCode="0.00%">
                  <c:v>0.47699999999999998</c:v>
                </c:pt>
                <c:pt idx="5" formatCode="0.00%">
                  <c:v>0.45300000000000001</c:v>
                </c:pt>
                <c:pt idx="6" formatCode="0.00%">
                  <c:v>0.40600000000000003</c:v>
                </c:pt>
                <c:pt idx="7" formatCode="0.00%">
                  <c:v>0.41099999999999998</c:v>
                </c:pt>
                <c:pt idx="8" formatCode="0.00%">
                  <c:v>0.39600000000000002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78352"/>
        <c:axId val="616178744"/>
      </c:lineChart>
      <c:catAx>
        <c:axId val="6161783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78744"/>
        <c:crosses val="autoZero"/>
        <c:auto val="1"/>
        <c:lblAlgn val="ctr"/>
        <c:lblOffset val="100"/>
        <c:noMultiLvlLbl val="0"/>
      </c:catAx>
      <c:valAx>
        <c:axId val="61617874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17835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Score'!$A$1</c:f>
          <c:strCache>
            <c:ptCount val="1"/>
            <c:pt idx="0">
              <c:v>Viability score</c:v>
            </c:pt>
          </c:strCache>
        </c:strRef>
      </c:tx>
      <c:layout>
        <c:manualLayout>
          <c:xMode val="edge"/>
          <c:yMode val="edge"/>
          <c:x val="0.431915549415811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5418617771198301E-2"/>
          <c:y val="1.58701487840649E-2"/>
          <c:w val="0.76209637867569802"/>
          <c:h val="0.82940404202200302"/>
        </c:manualLayout>
      </c:layout>
      <c:lineChart>
        <c:grouping val="standard"/>
        <c:varyColors val="0"/>
        <c:ser>
          <c:idx val="0"/>
          <c:order val="0"/>
          <c:tx>
            <c:strRef>
              <c:f>'Viability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Score'!$B$6:$J$6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Score'!$B$7:$J$7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Score'!$B$8:$J$8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Score'!$B$9:$J$9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'Viability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Score'!$B$10:$J$10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'Viability Score'!$A$11</c:f>
              <c:strCache>
                <c:ptCount val="1"/>
                <c:pt idx="0">
                  <c:v>NEOMED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Score'!$B$11:$J$11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'Viability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Score'!$B$12:$J$12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'Viability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Score'!$B$13:$J$13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'Viability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Score'!$B$14:$J$14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'Viability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Score'!$B$15:$J$15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'Viability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Score'!$B$16:$J$16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'Viability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Score'!$B$17:$J$17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'Viability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Score'!$B$18:$J$18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'Viability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Score'!$B$19:$J$19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94640"/>
        <c:axId val="528695032"/>
      </c:lineChart>
      <c:catAx>
        <c:axId val="5286946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695032"/>
        <c:crosses val="autoZero"/>
        <c:auto val="1"/>
        <c:lblAlgn val="ctr"/>
        <c:lblOffset val="100"/>
        <c:noMultiLvlLbl val="0"/>
      </c:catAx>
      <c:valAx>
        <c:axId val="5286950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694640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St.'!$D$10:$L$10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79528"/>
        <c:axId val="616179920"/>
      </c:lineChart>
      <c:catAx>
        <c:axId val="6161795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79920"/>
        <c:crosses val="autoZero"/>
        <c:auto val="1"/>
        <c:lblAlgn val="ctr"/>
        <c:lblOffset val="100"/>
        <c:noMultiLvlLbl val="0"/>
      </c:catAx>
      <c:valAx>
        <c:axId val="6161799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7952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U.'!$D$4:$L$4</c:f>
              <c:numCache>
                <c:formatCode>General</c:formatCode>
                <c:ptCount val="9"/>
                <c:pt idx="0">
                  <c:v>3.4</c:v>
                </c:pt>
                <c:pt idx="1">
                  <c:v>3.9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4.2</c:v>
                </c:pt>
                <c:pt idx="6">
                  <c:v>3.9</c:v>
                </c:pt>
                <c:pt idx="7">
                  <c:v>3.2</c:v>
                </c:pt>
                <c:pt idx="8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0704"/>
        <c:axId val="616181096"/>
      </c:lineChart>
      <c:catAx>
        <c:axId val="6161807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1096"/>
        <c:crosses val="autoZero"/>
        <c:auto val="1"/>
        <c:lblAlgn val="ctr"/>
        <c:lblOffset val="100"/>
        <c:noMultiLvlLbl val="0"/>
      </c:catAx>
      <c:valAx>
        <c:axId val="61618109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80704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U.'!$D$5:$L$5</c:f>
              <c:numCache>
                <c:formatCode>0.00</c:formatCode>
                <c:ptCount val="9"/>
                <c:pt idx="0">
                  <c:v>0.58699999999999997</c:v>
                </c:pt>
                <c:pt idx="1">
                  <c:v>0.63</c:v>
                </c:pt>
                <c:pt idx="2">
                  <c:v>1.139</c:v>
                </c:pt>
                <c:pt idx="3">
                  <c:v>1.012</c:v>
                </c:pt>
                <c:pt idx="4">
                  <c:v>1.4950000000000001</c:v>
                </c:pt>
                <c:pt idx="5">
                  <c:v>1.534</c:v>
                </c:pt>
                <c:pt idx="6">
                  <c:v>0.89800000000000002</c:v>
                </c:pt>
                <c:pt idx="7">
                  <c:v>0.60299999999999998</c:v>
                </c:pt>
                <c:pt idx="8">
                  <c:v>0.81299999999999994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1880"/>
        <c:axId val="616182272"/>
      </c:lineChart>
      <c:catAx>
        <c:axId val="6161818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2272"/>
        <c:crosses val="autoZero"/>
        <c:auto val="1"/>
        <c:lblAlgn val="ctr"/>
        <c:lblOffset val="100"/>
        <c:noMultiLvlLbl val="0"/>
      </c:catAx>
      <c:valAx>
        <c:axId val="61618227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18188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U.'!$D$6:$L$6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3056"/>
        <c:axId val="616183448"/>
      </c:lineChart>
      <c:catAx>
        <c:axId val="6161830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3448"/>
        <c:crosses val="autoZero"/>
        <c:auto val="1"/>
        <c:lblAlgn val="ctr"/>
        <c:lblOffset val="100"/>
        <c:noMultiLvlLbl val="0"/>
      </c:catAx>
      <c:valAx>
        <c:axId val="6161834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8305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U.'!$D$7:$L$7</c:f>
              <c:numCache>
                <c:formatCode>General</c:formatCode>
                <c:ptCount val="9"/>
                <c:pt idx="0">
                  <c:v>3.0000000000000001E-3</c:v>
                </c:pt>
                <c:pt idx="1">
                  <c:v>6.3E-2</c:v>
                </c:pt>
                <c:pt idx="2">
                  <c:v>8.6999999999999994E-2</c:v>
                </c:pt>
                <c:pt idx="3" formatCode="0.00%">
                  <c:v>7.2999999999999995E-2</c:v>
                </c:pt>
                <c:pt idx="4" formatCode="0.00%">
                  <c:v>0.09</c:v>
                </c:pt>
                <c:pt idx="5" formatCode="0.00%">
                  <c:v>0.152</c:v>
                </c:pt>
                <c:pt idx="6" formatCode="0.00%">
                  <c:v>0.10299999999999999</c:v>
                </c:pt>
                <c:pt idx="7" formatCode="0.00%">
                  <c:v>3.5999999999999997E-2</c:v>
                </c:pt>
                <c:pt idx="8" formatCode="0.00%">
                  <c:v>2.9000000000000001E-2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4232"/>
        <c:axId val="616184624"/>
      </c:lineChart>
      <c:catAx>
        <c:axId val="6161842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4624"/>
        <c:crosses val="autoZero"/>
        <c:auto val="1"/>
        <c:lblAlgn val="ctr"/>
        <c:lblOffset val="100"/>
        <c:noMultiLvlLbl val="0"/>
      </c:catAx>
      <c:valAx>
        <c:axId val="61618462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18423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U.'!$D$8:$L$8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5408"/>
        <c:axId val="616185800"/>
      </c:lineChart>
      <c:catAx>
        <c:axId val="6161854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5800"/>
        <c:crosses val="autoZero"/>
        <c:auto val="1"/>
        <c:lblAlgn val="ctr"/>
        <c:lblOffset val="100"/>
        <c:noMultiLvlLbl val="0"/>
      </c:catAx>
      <c:valAx>
        <c:axId val="61618580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8540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U.'!$D$9:$L$9</c:f>
              <c:numCache>
                <c:formatCode>General</c:formatCode>
                <c:ptCount val="9"/>
                <c:pt idx="0">
                  <c:v>0.42499999999999999</c:v>
                </c:pt>
                <c:pt idx="1">
                  <c:v>0.48399999999999999</c:v>
                </c:pt>
                <c:pt idx="2">
                  <c:v>0.52500000000000002</c:v>
                </c:pt>
                <c:pt idx="3" formatCode="0.00%">
                  <c:v>0.51</c:v>
                </c:pt>
                <c:pt idx="4" formatCode="0.00%">
                  <c:v>0.5</c:v>
                </c:pt>
                <c:pt idx="5" formatCode="0.00%">
                  <c:v>0.42299999999999999</c:v>
                </c:pt>
                <c:pt idx="6" formatCode="0.00%">
                  <c:v>0.27700000000000002</c:v>
                </c:pt>
                <c:pt idx="7" formatCode="0.00%">
                  <c:v>0.20599999999999999</c:v>
                </c:pt>
                <c:pt idx="8" formatCode="0.00%">
                  <c:v>0.25600000000000001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6584"/>
        <c:axId val="616186976"/>
      </c:lineChart>
      <c:catAx>
        <c:axId val="6161865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6976"/>
        <c:crosses val="autoZero"/>
        <c:auto val="1"/>
        <c:lblAlgn val="ctr"/>
        <c:lblOffset val="100"/>
        <c:noMultiLvlLbl val="0"/>
      </c:catAx>
      <c:valAx>
        <c:axId val="61618697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18658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U.'!$C$10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'Ohio U.'!$D$3:$L$3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'Ohio U.'!$D$10:$L$10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7760"/>
        <c:axId val="616188152"/>
      </c:lineChart>
      <c:catAx>
        <c:axId val="6161877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8152"/>
        <c:crosses val="autoZero"/>
        <c:auto val="1"/>
        <c:lblAlgn val="ctr"/>
        <c:lblOffset val="100"/>
        <c:noMultiLvlLbl val="0"/>
      </c:catAx>
      <c:valAx>
        <c:axId val="6161881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8776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'Shawnee St.'!$D$4:$L$4</c:f>
              <c:numCache>
                <c:formatCode>General</c:formatCode>
                <c:ptCount val="9"/>
                <c:pt idx="0">
                  <c:v>3.2</c:v>
                </c:pt>
                <c:pt idx="1">
                  <c:v>3.4</c:v>
                </c:pt>
                <c:pt idx="2">
                  <c:v>4</c:v>
                </c:pt>
                <c:pt idx="3">
                  <c:v>3.1</c:v>
                </c:pt>
                <c:pt idx="4">
                  <c:v>3.4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88936"/>
        <c:axId val="616189328"/>
      </c:lineChart>
      <c:catAx>
        <c:axId val="6161889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89328"/>
        <c:crosses val="autoZero"/>
        <c:auto val="1"/>
        <c:lblAlgn val="ctr"/>
        <c:lblOffset val="100"/>
        <c:noMultiLvlLbl val="0"/>
      </c:catAx>
      <c:valAx>
        <c:axId val="6161893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8893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'Shawnee St.'!$D$5:$L$5</c:f>
              <c:numCache>
                <c:formatCode>0.00</c:formatCode>
                <c:ptCount val="9"/>
                <c:pt idx="0">
                  <c:v>1.0940000000000001</c:v>
                </c:pt>
                <c:pt idx="1">
                  <c:v>1.175</c:v>
                </c:pt>
                <c:pt idx="2">
                  <c:v>1.1879999999999999</c:v>
                </c:pt>
                <c:pt idx="3">
                  <c:v>0.96399999999999997</c:v>
                </c:pt>
                <c:pt idx="4">
                  <c:v>1.129</c:v>
                </c:pt>
                <c:pt idx="5">
                  <c:v>1.139</c:v>
                </c:pt>
                <c:pt idx="6">
                  <c:v>0.96699999999999997</c:v>
                </c:pt>
                <c:pt idx="7">
                  <c:v>0.87</c:v>
                </c:pt>
                <c:pt idx="8">
                  <c:v>1.0349999999999999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90112"/>
        <c:axId val="616190504"/>
      </c:lineChart>
      <c:catAx>
        <c:axId val="6161901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90504"/>
        <c:crosses val="autoZero"/>
        <c:auto val="1"/>
        <c:lblAlgn val="ctr"/>
        <c:lblOffset val="100"/>
        <c:noMultiLvlLbl val="0"/>
      </c:catAx>
      <c:valAx>
        <c:axId val="61619050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19011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Score'!$A$2</c:f>
          <c:strCache>
            <c:ptCount val="1"/>
            <c:pt idx="0">
              <c:v>Viability score - selective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'Viability Score'!$A$10</c:f>
              <c:strCache>
                <c:ptCount val="1"/>
                <c:pt idx="0">
                  <c:v>MIAMI UNIV.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Score'!$B$10:$J$10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'Viability Score'!$A$12</c:f>
              <c:strCache>
                <c:ptCount val="1"/>
                <c:pt idx="0">
                  <c:v>OHIO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Score'!$B$12:$J$12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'Viability Score'!$A$13</c:f>
              <c:strCache>
                <c:ptCount val="1"/>
                <c:pt idx="0">
                  <c:v>OHIO UNIVERSITY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Score'!$B$13:$J$13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'Viability Score'!$A$16</c:f>
              <c:strCache>
                <c:ptCount val="1"/>
                <c:pt idx="0">
                  <c:v>UNIV. CINCINNATI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Score'!$B$16:$J$16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95816"/>
        <c:axId val="528696208"/>
      </c:lineChart>
      <c:catAx>
        <c:axId val="5286958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696208"/>
        <c:crosses val="autoZero"/>
        <c:auto val="1"/>
        <c:lblAlgn val="ctr"/>
        <c:lblOffset val="100"/>
        <c:noMultiLvlLbl val="0"/>
      </c:catAx>
      <c:valAx>
        <c:axId val="5286962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695816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'Shawnee St.'!$D$6:$L$6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91288"/>
        <c:axId val="616191680"/>
      </c:lineChart>
      <c:catAx>
        <c:axId val="6161912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191680"/>
        <c:crosses val="autoZero"/>
        <c:auto val="1"/>
        <c:lblAlgn val="ctr"/>
        <c:lblOffset val="100"/>
        <c:noMultiLvlLbl val="0"/>
      </c:catAx>
      <c:valAx>
        <c:axId val="6161916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1912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'Shawnee St.'!$D$7:$L$7</c:f>
              <c:numCache>
                <c:formatCode>General</c:formatCode>
                <c:ptCount val="9"/>
                <c:pt idx="0">
                  <c:v>-7.0000000000000007E-2</c:v>
                </c:pt>
                <c:pt idx="1">
                  <c:v>-3.5999999999999997E-2</c:v>
                </c:pt>
                <c:pt idx="2">
                  <c:v>4.2000000000000003E-2</c:v>
                </c:pt>
                <c:pt idx="3" formatCode="0.00%">
                  <c:v>-1.6E-2</c:v>
                </c:pt>
                <c:pt idx="4" formatCode="0.00%">
                  <c:v>-1.4E-2</c:v>
                </c:pt>
                <c:pt idx="5" formatCode="0.00%">
                  <c:v>4.5999999999999999E-2</c:v>
                </c:pt>
                <c:pt idx="6" formatCode="0.00%">
                  <c:v>3.5999999999999997E-2</c:v>
                </c:pt>
                <c:pt idx="7" formatCode="0.00%">
                  <c:v>-1.4999999999999999E-2</c:v>
                </c:pt>
                <c:pt idx="8" formatCode="0.00%">
                  <c:v>-8.0000000000000002E-3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0832"/>
        <c:axId val="616931224"/>
      </c:lineChart>
      <c:catAx>
        <c:axId val="6169308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1224"/>
        <c:crosses val="autoZero"/>
        <c:auto val="1"/>
        <c:lblAlgn val="ctr"/>
        <c:lblOffset val="100"/>
        <c:noMultiLvlLbl val="0"/>
      </c:catAx>
      <c:valAx>
        <c:axId val="61693122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93083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'Shawnee St.'!$D$8:$L$8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2008"/>
        <c:axId val="616932400"/>
      </c:lineChart>
      <c:catAx>
        <c:axId val="6169320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2400"/>
        <c:crosses val="autoZero"/>
        <c:auto val="1"/>
        <c:lblAlgn val="ctr"/>
        <c:lblOffset val="100"/>
        <c:noMultiLvlLbl val="0"/>
      </c:catAx>
      <c:valAx>
        <c:axId val="61693240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3200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'Shawnee St.'!$D$9:$L$9</c:f>
              <c:numCache>
                <c:formatCode>General</c:formatCode>
                <c:ptCount val="9"/>
                <c:pt idx="0">
                  <c:v>0.26100000000000001</c:v>
                </c:pt>
                <c:pt idx="1">
                  <c:v>0.29499999999999998</c:v>
                </c:pt>
                <c:pt idx="2">
                  <c:v>0.307</c:v>
                </c:pt>
                <c:pt idx="3" formatCode="0.00%">
                  <c:v>0.25900000000000001</c:v>
                </c:pt>
                <c:pt idx="4" formatCode="0.00%">
                  <c:v>0.28000000000000003</c:v>
                </c:pt>
                <c:pt idx="5" formatCode="0.00%">
                  <c:v>0.29799999999999999</c:v>
                </c:pt>
                <c:pt idx="6" formatCode="0.00%">
                  <c:v>0.28000000000000003</c:v>
                </c:pt>
                <c:pt idx="7" formatCode="0.00%">
                  <c:v>0.26800000000000002</c:v>
                </c:pt>
                <c:pt idx="8" formatCode="0.00%">
                  <c:v>0.34399999999999997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3184"/>
        <c:axId val="616933576"/>
      </c:lineChart>
      <c:catAx>
        <c:axId val="6169331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3576"/>
        <c:crosses val="autoZero"/>
        <c:auto val="1"/>
        <c:lblAlgn val="ctr"/>
        <c:lblOffset val="100"/>
        <c:noMultiLvlLbl val="0"/>
      </c:catAx>
      <c:valAx>
        <c:axId val="61693357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93318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'Shawnee St.'!$C$10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'Shawnee St.'!$D$3:$L$3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'Shawnee St.'!$D$10:$L$10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4360"/>
        <c:axId val="616934752"/>
      </c:lineChart>
      <c:catAx>
        <c:axId val="6169343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4752"/>
        <c:crosses val="autoZero"/>
        <c:auto val="1"/>
        <c:lblAlgn val="ctr"/>
        <c:lblOffset val="100"/>
        <c:noMultiLvlLbl val="0"/>
      </c:catAx>
      <c:valAx>
        <c:axId val="616934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3436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Akron'!$D$4:$L$4</c:f>
              <c:numCache>
                <c:formatCode>General</c:formatCode>
                <c:ptCount val="9"/>
                <c:pt idx="0">
                  <c:v>3.2</c:v>
                </c:pt>
                <c:pt idx="1">
                  <c:v>2.8</c:v>
                </c:pt>
                <c:pt idx="2">
                  <c:v>3.2</c:v>
                </c:pt>
                <c:pt idx="3">
                  <c:v>2.8</c:v>
                </c:pt>
                <c:pt idx="4">
                  <c:v>3.2</c:v>
                </c:pt>
                <c:pt idx="5">
                  <c:v>3.6</c:v>
                </c:pt>
                <c:pt idx="6">
                  <c:v>3.3</c:v>
                </c:pt>
                <c:pt idx="7">
                  <c:v>2</c:v>
                </c:pt>
                <c:pt idx="8">
                  <c:v>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5536"/>
        <c:axId val="616935928"/>
      </c:lineChart>
      <c:catAx>
        <c:axId val="6169355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5928"/>
        <c:crosses val="autoZero"/>
        <c:auto val="1"/>
        <c:lblAlgn val="ctr"/>
        <c:lblOffset val="100"/>
        <c:noMultiLvlLbl val="0"/>
      </c:catAx>
      <c:valAx>
        <c:axId val="61693592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35536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Akron'!$D$5:$L$5</c:f>
              <c:numCache>
                <c:formatCode>0.00</c:formatCode>
                <c:ptCount val="9"/>
                <c:pt idx="0">
                  <c:v>0.374</c:v>
                </c:pt>
                <c:pt idx="1">
                  <c:v>0.372</c:v>
                </c:pt>
                <c:pt idx="2">
                  <c:v>0.373</c:v>
                </c:pt>
                <c:pt idx="3">
                  <c:v>0.38800000000000001</c:v>
                </c:pt>
                <c:pt idx="4">
                  <c:v>0.41699999999999998</c:v>
                </c:pt>
                <c:pt idx="5">
                  <c:v>0.438</c:v>
                </c:pt>
                <c:pt idx="6">
                  <c:v>0.29799999999999999</c:v>
                </c:pt>
                <c:pt idx="7">
                  <c:v>0.214</c:v>
                </c:pt>
                <c:pt idx="8">
                  <c:v>0.27300000000000002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6712"/>
        <c:axId val="616937104"/>
      </c:lineChart>
      <c:catAx>
        <c:axId val="6169367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7104"/>
        <c:crosses val="autoZero"/>
        <c:auto val="1"/>
        <c:lblAlgn val="ctr"/>
        <c:lblOffset val="100"/>
        <c:noMultiLvlLbl val="0"/>
      </c:catAx>
      <c:valAx>
        <c:axId val="61693710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93671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Akron'!$D$6:$L$6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7888"/>
        <c:axId val="616938280"/>
      </c:lineChart>
      <c:catAx>
        <c:axId val="6169378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8280"/>
        <c:crosses val="autoZero"/>
        <c:auto val="1"/>
        <c:lblAlgn val="ctr"/>
        <c:lblOffset val="100"/>
        <c:noMultiLvlLbl val="0"/>
      </c:catAx>
      <c:valAx>
        <c:axId val="6169382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378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Akron'!$D$7:$L$7</c:f>
              <c:numCache>
                <c:formatCode>General</c:formatCode>
                <c:ptCount val="9"/>
                <c:pt idx="0">
                  <c:v>0.02</c:v>
                </c:pt>
                <c:pt idx="1">
                  <c:v>-2.3E-2</c:v>
                </c:pt>
                <c:pt idx="2">
                  <c:v>1.6E-2</c:v>
                </c:pt>
                <c:pt idx="3" formatCode="0.00%">
                  <c:v>-2.9000000000000001E-2</c:v>
                </c:pt>
                <c:pt idx="4" formatCode="0.00%">
                  <c:v>2.1999999999999999E-2</c:v>
                </c:pt>
                <c:pt idx="5" formatCode="0.00%">
                  <c:v>6.6000000000000003E-2</c:v>
                </c:pt>
                <c:pt idx="6" formatCode="0.00%">
                  <c:v>0.08</c:v>
                </c:pt>
                <c:pt idx="7" formatCode="0.00%">
                  <c:v>-1.7999999999999999E-2</c:v>
                </c:pt>
                <c:pt idx="8" formatCode="0.00%">
                  <c:v>1.6E-2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9064"/>
        <c:axId val="616939456"/>
      </c:lineChart>
      <c:catAx>
        <c:axId val="6169390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39456"/>
        <c:crosses val="autoZero"/>
        <c:auto val="1"/>
        <c:lblAlgn val="ctr"/>
        <c:lblOffset val="100"/>
        <c:noMultiLvlLbl val="0"/>
      </c:catAx>
      <c:valAx>
        <c:axId val="61693945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93906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Akron'!$D$8:$L$8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40240"/>
        <c:axId val="616940632"/>
      </c:lineChart>
      <c:catAx>
        <c:axId val="6169402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40632"/>
        <c:crosses val="autoZero"/>
        <c:auto val="1"/>
        <c:lblAlgn val="ctr"/>
        <c:lblOffset val="100"/>
        <c:noMultiLvlLbl val="0"/>
      </c:catAx>
      <c:valAx>
        <c:axId val="61694063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4024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'Viability Score'!$A$3</c:f>
          <c:strCache>
            <c:ptCount val="1"/>
            <c:pt idx="0">
              <c:v>Viability score - open admission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'Viability Score'!$A$6</c:f>
              <c:strCache>
                <c:ptCount val="1"/>
                <c:pt idx="0">
                  <c:v>BOWLING GREEN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Score'!$B$6:$J$6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'Viability Score'!$A$7</c:f>
              <c:strCache>
                <c:ptCount val="1"/>
                <c:pt idx="0">
                  <c:v>CENTRAL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Score'!$B$7:$J$7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'Viability Score'!$A$8</c:f>
              <c:strCache>
                <c:ptCount val="1"/>
                <c:pt idx="0">
                  <c:v>CLEVELAND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Score'!$B$8:$J$8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'Viability Score'!$A$9</c:f>
              <c:strCache>
                <c:ptCount val="1"/>
                <c:pt idx="0">
                  <c:v>KENT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Score'!$B$9:$J$9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'Viability Score'!$A$14</c:f>
              <c:strCache>
                <c:ptCount val="1"/>
                <c:pt idx="0">
                  <c:v>SHAWNEE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Score'!$B$14:$J$14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'Viability Score'!$A$15</c:f>
              <c:strCache>
                <c:ptCount val="1"/>
                <c:pt idx="0">
                  <c:v>UNIV. AKRON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Score'!$B$15:$J$15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'Viability Score'!$A$17</c:f>
              <c:strCache>
                <c:ptCount val="1"/>
                <c:pt idx="0">
                  <c:v>UNIV. TOLEDO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Score'!$B$17:$J$17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'Viability Score'!$A$18</c:f>
              <c:strCache>
                <c:ptCount val="1"/>
                <c:pt idx="0">
                  <c:v>WRIGHT STATE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Score'!$B$18:$J$18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'Viability Score'!$A$19</c:f>
              <c:strCache>
                <c:ptCount val="1"/>
                <c:pt idx="0">
                  <c:v>YOUNGSTOWN ST. </c:v>
                </c:pt>
              </c:strCache>
            </c:strRef>
          </c:tx>
          <c:cat>
            <c:strRef>
              <c:f>'Viability Score'!$B$5:$J$5</c:f>
              <c:strCache>
                <c:ptCount val="9"/>
                <c:pt idx="0">
                  <c:v>FY 2016</c:v>
                </c:pt>
                <c:pt idx="1">
                  <c:v>FY 2105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'Viability Score'!$B$19:$J$19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96992"/>
        <c:axId val="528697384"/>
      </c:lineChart>
      <c:catAx>
        <c:axId val="5286969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crossAx val="528697384"/>
        <c:crosses val="autoZero"/>
        <c:auto val="1"/>
        <c:lblAlgn val="ctr"/>
        <c:lblOffset val="100"/>
        <c:noMultiLvlLbl val="0"/>
      </c:catAx>
      <c:valAx>
        <c:axId val="5286973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696992"/>
        <c:crosses val="max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Akron'!$D$9:$L$9</c:f>
              <c:numCache>
                <c:formatCode>General</c:formatCode>
                <c:ptCount val="9"/>
                <c:pt idx="0">
                  <c:v>0.35399999999999998</c:v>
                </c:pt>
                <c:pt idx="1">
                  <c:v>0.35099999999999998</c:v>
                </c:pt>
                <c:pt idx="2">
                  <c:v>0.36099999999999999</c:v>
                </c:pt>
                <c:pt idx="3" formatCode="0.00%">
                  <c:v>0.312</c:v>
                </c:pt>
                <c:pt idx="4" formatCode="0.00%">
                  <c:v>0.32600000000000001</c:v>
                </c:pt>
                <c:pt idx="5" formatCode="0.00%">
                  <c:v>0.376</c:v>
                </c:pt>
                <c:pt idx="6" formatCode="0.00%">
                  <c:v>0.28599999999999998</c:v>
                </c:pt>
                <c:pt idx="7" formatCode="0.00%">
                  <c:v>0.20100000000000001</c:v>
                </c:pt>
                <c:pt idx="8" formatCode="0.00%">
                  <c:v>0.28100000000000003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41416"/>
        <c:axId val="616941808"/>
      </c:lineChart>
      <c:catAx>
        <c:axId val="6169414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41808"/>
        <c:crosses val="autoZero"/>
        <c:auto val="1"/>
        <c:lblAlgn val="ctr"/>
        <c:lblOffset val="100"/>
        <c:noMultiLvlLbl val="0"/>
      </c:catAx>
      <c:valAx>
        <c:axId val="61694180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94141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Akron'!$C$10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Akron'!$D$3:$L$3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Akron'!$D$10:$L$10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42592"/>
        <c:axId val="616942984"/>
      </c:lineChart>
      <c:catAx>
        <c:axId val="6169425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42984"/>
        <c:crosses val="autoZero"/>
        <c:auto val="1"/>
        <c:lblAlgn val="ctr"/>
        <c:lblOffset val="100"/>
        <c:noMultiLvlLbl val="0"/>
      </c:catAx>
      <c:valAx>
        <c:axId val="61694298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4259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Cincinnati'!$D$4:$L$4</c:f>
              <c:numCache>
                <c:formatCode>General</c:formatCode>
                <c:ptCount val="9"/>
                <c:pt idx="0">
                  <c:v>3.1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3.2</c:v>
                </c:pt>
                <c:pt idx="5">
                  <c:v>3.6</c:v>
                </c:pt>
                <c:pt idx="6">
                  <c:v>3.3</c:v>
                </c:pt>
                <c:pt idx="7">
                  <c:v>2.2999999999999998</c:v>
                </c:pt>
                <c:pt idx="8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43768"/>
        <c:axId val="616944160"/>
      </c:lineChart>
      <c:catAx>
        <c:axId val="6169437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44160"/>
        <c:crosses val="autoZero"/>
        <c:auto val="1"/>
        <c:lblAlgn val="ctr"/>
        <c:lblOffset val="100"/>
        <c:noMultiLvlLbl val="0"/>
      </c:catAx>
      <c:valAx>
        <c:axId val="61694416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4376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Cincinnati'!$C$5</c:f>
              <c:strCache>
                <c:ptCount val="1"/>
                <c:pt idx="0">
                  <c:v>Viability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Cincinnati'!$D$5:$L$5</c:f>
              <c:numCache>
                <c:formatCode>0.00</c:formatCode>
                <c:ptCount val="9"/>
                <c:pt idx="0">
                  <c:v>0.50900000000000001</c:v>
                </c:pt>
                <c:pt idx="1">
                  <c:v>0.45300000000000001</c:v>
                </c:pt>
                <c:pt idx="2">
                  <c:v>0.438</c:v>
                </c:pt>
                <c:pt idx="3">
                  <c:v>0.433</c:v>
                </c:pt>
                <c:pt idx="4">
                  <c:v>0.34699999999999998</c:v>
                </c:pt>
                <c:pt idx="5">
                  <c:v>0.34100000000000003</c:v>
                </c:pt>
                <c:pt idx="6">
                  <c:v>0.27800000000000002</c:v>
                </c:pt>
                <c:pt idx="7">
                  <c:v>0.24299999999999999</c:v>
                </c:pt>
                <c:pt idx="8">
                  <c:v>0.245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44944"/>
        <c:axId val="616945336"/>
      </c:lineChart>
      <c:catAx>
        <c:axId val="6169449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6945336"/>
        <c:crosses val="autoZero"/>
        <c:auto val="1"/>
        <c:lblAlgn val="ctr"/>
        <c:lblOffset val="100"/>
        <c:noMultiLvlLbl val="0"/>
      </c:catAx>
      <c:valAx>
        <c:axId val="6169453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694494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Cincinnati'!$C$6</c:f>
              <c:strCache>
                <c:ptCount val="1"/>
                <c:pt idx="0">
                  <c:v>Viability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Cincinnati'!$D$6:$L$6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46120"/>
        <c:axId val="619015800"/>
      </c:lineChart>
      <c:catAx>
        <c:axId val="6169461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15800"/>
        <c:crosses val="autoZero"/>
        <c:auto val="1"/>
        <c:lblAlgn val="ctr"/>
        <c:lblOffset val="100"/>
        <c:noMultiLvlLbl val="0"/>
      </c:catAx>
      <c:valAx>
        <c:axId val="61901580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694612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Cincinnati'!$C$7</c:f>
              <c:strCache>
                <c:ptCount val="1"/>
                <c:pt idx="0">
                  <c:v>Net income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Cincinnati'!$D$7:$L$7</c:f>
              <c:numCache>
                <c:formatCode>General</c:formatCode>
                <c:ptCount val="9"/>
                <c:pt idx="0">
                  <c:v>1.9E-2</c:v>
                </c:pt>
                <c:pt idx="1">
                  <c:v>5.7000000000000002E-2</c:v>
                </c:pt>
                <c:pt idx="2">
                  <c:v>9.1999999999999998E-2</c:v>
                </c:pt>
                <c:pt idx="3" formatCode="0.00%">
                  <c:v>9.2999999999999999E-2</c:v>
                </c:pt>
                <c:pt idx="4" formatCode="0.00%">
                  <c:v>0.02</c:v>
                </c:pt>
                <c:pt idx="5" formatCode="0.00%">
                  <c:v>0.2</c:v>
                </c:pt>
                <c:pt idx="6" formatCode="0.00%">
                  <c:v>5.6000000000000001E-2</c:v>
                </c:pt>
                <c:pt idx="7" formatCode="0.00%">
                  <c:v>-0.435</c:v>
                </c:pt>
                <c:pt idx="8" formatCode="0.00%">
                  <c:v>-4.9000000000000002E-2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16584"/>
        <c:axId val="619016976"/>
      </c:lineChart>
      <c:catAx>
        <c:axId val="6190165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16976"/>
        <c:crosses val="autoZero"/>
        <c:auto val="1"/>
        <c:lblAlgn val="ctr"/>
        <c:lblOffset val="100"/>
        <c:noMultiLvlLbl val="0"/>
      </c:catAx>
      <c:valAx>
        <c:axId val="61901697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01658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Cincinnati'!$C$8</c:f>
              <c:strCache>
                <c:ptCount val="1"/>
                <c:pt idx="0">
                  <c:v>Net income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Cincinnati'!$D$8:$L$8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17760"/>
        <c:axId val="619018152"/>
      </c:lineChart>
      <c:catAx>
        <c:axId val="6190177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18152"/>
        <c:crosses val="autoZero"/>
        <c:auto val="1"/>
        <c:lblAlgn val="ctr"/>
        <c:lblOffset val="100"/>
        <c:noMultiLvlLbl val="0"/>
      </c:catAx>
      <c:valAx>
        <c:axId val="6190181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017760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Cincinnati'!$C$9</c:f>
              <c:strCache>
                <c:ptCount val="1"/>
                <c:pt idx="0">
                  <c:v>Primary reserve ratio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Cincinnati'!$D$9:$L$9</c:f>
              <c:numCache>
                <c:formatCode>General</c:formatCode>
                <c:ptCount val="9"/>
                <c:pt idx="0">
                  <c:v>0.47499999999999998</c:v>
                </c:pt>
                <c:pt idx="1">
                  <c:v>0.434</c:v>
                </c:pt>
                <c:pt idx="2">
                  <c:v>0.47599999999999998</c:v>
                </c:pt>
                <c:pt idx="3" formatCode="0.00%">
                  <c:v>0.435</c:v>
                </c:pt>
                <c:pt idx="4" formatCode="0.00%">
                  <c:v>0.38</c:v>
                </c:pt>
                <c:pt idx="5" formatCode="0.00%">
                  <c:v>0.38800000000000001</c:v>
                </c:pt>
                <c:pt idx="6" formatCode="0.00%">
                  <c:v>0.316</c:v>
                </c:pt>
                <c:pt idx="7" formatCode="0.00%">
                  <c:v>0.26800000000000002</c:v>
                </c:pt>
                <c:pt idx="8" formatCode="0.00%">
                  <c:v>0.27400000000000002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18936"/>
        <c:axId val="619019328"/>
      </c:lineChart>
      <c:catAx>
        <c:axId val="61901893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19328"/>
        <c:crosses val="autoZero"/>
        <c:auto val="1"/>
        <c:lblAlgn val="ctr"/>
        <c:lblOffset val="100"/>
        <c:noMultiLvlLbl val="0"/>
      </c:catAx>
      <c:valAx>
        <c:axId val="61901932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high"/>
        <c:crossAx val="61901893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Cincinnati'!$C$10</c:f>
              <c:strCache>
                <c:ptCount val="1"/>
                <c:pt idx="0">
                  <c:v>Primary reserve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Cincinnati'!$D$3:$L$3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Cincinnati'!$D$10:$L$10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0112"/>
        <c:axId val="619020504"/>
      </c:lineChart>
      <c:catAx>
        <c:axId val="6190201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0504"/>
        <c:crosses val="autoZero"/>
        <c:auto val="1"/>
        <c:lblAlgn val="ctr"/>
        <c:lblOffset val="100"/>
        <c:noMultiLvlLbl val="0"/>
      </c:catAx>
      <c:valAx>
        <c:axId val="619020504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020112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'U. Toledo'!$C$4</c:f>
              <c:strCache>
                <c:ptCount val="1"/>
                <c:pt idx="0">
                  <c:v>Composite score</c:v>
                </c:pt>
              </c:strCache>
            </c:strRef>
          </c:tx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'U. Toledo'!$D$3:$L$3</c:f>
              <c:strCache>
                <c:ptCount val="9"/>
                <c:pt idx="0">
                  <c:v>FY 2016</c:v>
                </c:pt>
                <c:pt idx="1">
                  <c:v>FY 2015</c:v>
                </c:pt>
                <c:pt idx="2">
                  <c:v>FY 2014</c:v>
                </c:pt>
                <c:pt idx="3">
                  <c:v>FY 2013</c:v>
                </c:pt>
                <c:pt idx="4">
                  <c:v>FY 2012</c:v>
                </c:pt>
                <c:pt idx="5">
                  <c:v>FY 2011</c:v>
                </c:pt>
                <c:pt idx="6">
                  <c:v>FY 2010</c:v>
                </c:pt>
                <c:pt idx="7">
                  <c:v>FY 2009</c:v>
                </c:pt>
                <c:pt idx="8">
                  <c:v>FY 2008</c:v>
                </c:pt>
              </c:strCache>
            </c:strRef>
          </c:cat>
          <c:val>
            <c:numRef>
              <c:f>'U. Toledo'!$D$4:$L$4</c:f>
              <c:numCache>
                <c:formatCode>General</c:formatCode>
                <c:ptCount val="9"/>
                <c:pt idx="0">
                  <c:v>3.1</c:v>
                </c:pt>
                <c:pt idx="1">
                  <c:v>3.1</c:v>
                </c:pt>
                <c:pt idx="2">
                  <c:v>3.8</c:v>
                </c:pt>
                <c:pt idx="3">
                  <c:v>3.5</c:v>
                </c:pt>
                <c:pt idx="4">
                  <c:v>3.3</c:v>
                </c:pt>
                <c:pt idx="5">
                  <c:v>4.2</c:v>
                </c:pt>
                <c:pt idx="6">
                  <c:v>3.9</c:v>
                </c:pt>
                <c:pt idx="7">
                  <c:v>2.6</c:v>
                </c:pt>
                <c:pt idx="8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021288"/>
        <c:axId val="619021680"/>
      </c:lineChart>
      <c:catAx>
        <c:axId val="61902128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619021680"/>
        <c:crosses val="autoZero"/>
        <c:auto val="1"/>
        <c:lblAlgn val="ctr"/>
        <c:lblOffset val="100"/>
        <c:noMultiLvlLbl val="0"/>
      </c:catAx>
      <c:valAx>
        <c:axId val="61902168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high"/>
        <c:crossAx val="619021288"/>
        <c:crosses val="max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7" Type="http://schemas.openxmlformats.org/officeDocument/2006/relationships/chart" Target="../charts/chart98.xml"/><Relationship Id="rId2" Type="http://schemas.openxmlformats.org/officeDocument/2006/relationships/chart" Target="../charts/chart93.xml"/><Relationship Id="rId1" Type="http://schemas.openxmlformats.org/officeDocument/2006/relationships/chart" Target="../charts/chart92.xml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openxmlformats.org/officeDocument/2006/relationships/chart" Target="../charts/chart9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7" Type="http://schemas.openxmlformats.org/officeDocument/2006/relationships/chart" Target="../charts/chart112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6" Type="http://schemas.openxmlformats.org/officeDocument/2006/relationships/chart" Target="../charts/chart111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13</xdr:col>
      <xdr:colOff>47625</xdr:colOff>
      <xdr:row>47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13</xdr:col>
      <xdr:colOff>38101</xdr:colOff>
      <xdr:row>76</xdr:row>
      <xdr:rowOff>138114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38101</xdr:colOff>
      <xdr:row>105</xdr:row>
      <xdr:rowOff>138114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13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13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13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13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13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13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13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13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13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13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4761</xdr:rowOff>
    </xdr:from>
    <xdr:to>
      <xdr:col>13</xdr:col>
      <xdr:colOff>47625</xdr:colOff>
      <xdr:row>47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13</xdr:col>
      <xdr:colOff>38101</xdr:colOff>
      <xdr:row>76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38101</xdr:colOff>
      <xdr:row>105</xdr:row>
      <xdr:rowOff>138114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7</xdr:col>
      <xdr:colOff>428625</xdr:colOff>
      <xdr:row>24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409575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7</xdr:col>
      <xdr:colOff>409575</xdr:colOff>
      <xdr:row>54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7</xdr:col>
      <xdr:colOff>409575</xdr:colOff>
      <xdr:row>69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7</xdr:col>
      <xdr:colOff>409575</xdr:colOff>
      <xdr:row>84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409575</xdr:colOff>
      <xdr:row>99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7</xdr:col>
      <xdr:colOff>409575</xdr:colOff>
      <xdr:row>114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BY46"/>
  <sheetViews>
    <sheetView topLeftCell="Q1" workbookViewId="0">
      <selection activeCell="B8" sqref="B8"/>
    </sheetView>
  </sheetViews>
  <sheetFormatPr defaultColWidth="11" defaultRowHeight="15.75"/>
  <cols>
    <col min="1" max="1" width="16.5" customWidth="1"/>
    <col min="2" max="2" width="10.5" customWidth="1"/>
    <col min="3" max="3" width="10.625" customWidth="1"/>
    <col min="4" max="4" width="10.375" customWidth="1"/>
    <col min="5" max="5" width="10.125" customWidth="1"/>
    <col min="6" max="6" width="11" customWidth="1"/>
    <col min="7" max="7" width="9.875" customWidth="1"/>
    <col min="8" max="9" width="9.125" customWidth="1"/>
    <col min="10" max="11" width="12" customWidth="1"/>
    <col min="12" max="12" width="11.625" customWidth="1"/>
    <col min="13" max="13" width="11.5" customWidth="1"/>
    <col min="14" max="14" width="11" customWidth="1"/>
    <col min="15" max="15" width="11.5" customWidth="1"/>
    <col min="16" max="16" width="13.125" customWidth="1"/>
    <col min="17" max="17" width="9.875" customWidth="1"/>
    <col min="18" max="18" width="12.625" customWidth="1"/>
    <col min="19" max="19" width="11.625" customWidth="1"/>
    <col min="20" max="21" width="11.125" customWidth="1"/>
    <col min="22" max="22" width="11.875" customWidth="1"/>
    <col min="23" max="23" width="12" customWidth="1"/>
    <col min="24" max="25" width="11.375" customWidth="1"/>
    <col min="34" max="34" width="15.375" customWidth="1"/>
    <col min="43" max="43" width="14.875" customWidth="1"/>
    <col min="52" max="52" width="14.875" bestFit="1" customWidth="1"/>
    <col min="61" max="61" width="14.875" bestFit="1" customWidth="1"/>
    <col min="70" max="70" width="14.875" bestFit="1" customWidth="1"/>
  </cols>
  <sheetData>
    <row r="3" spans="1:77">
      <c r="B3" s="25" t="s">
        <v>39</v>
      </c>
      <c r="C3" s="25" t="s">
        <v>39</v>
      </c>
      <c r="D3" s="25" t="s">
        <v>39</v>
      </c>
      <c r="E3" s="25" t="s">
        <v>39</v>
      </c>
      <c r="F3" s="25" t="s">
        <v>39</v>
      </c>
      <c r="G3" s="25" t="s">
        <v>39</v>
      </c>
      <c r="H3" s="25" t="s">
        <v>39</v>
      </c>
      <c r="I3" s="25"/>
      <c r="J3" s="25" t="s">
        <v>38</v>
      </c>
      <c r="K3" s="25" t="s">
        <v>38</v>
      </c>
      <c r="L3" s="25" t="s">
        <v>38</v>
      </c>
      <c r="M3" s="25" t="s">
        <v>38</v>
      </c>
      <c r="N3" s="25" t="s">
        <v>38</v>
      </c>
      <c r="O3" s="25" t="s">
        <v>38</v>
      </c>
      <c r="P3" s="25" t="s">
        <v>38</v>
      </c>
      <c r="R3" s="25" t="s">
        <v>37</v>
      </c>
      <c r="S3" s="25" t="s">
        <v>37</v>
      </c>
      <c r="T3" s="25" t="s">
        <v>37</v>
      </c>
      <c r="U3" s="25" t="s">
        <v>37</v>
      </c>
      <c r="V3" s="25" t="s">
        <v>37</v>
      </c>
      <c r="W3" s="25" t="s">
        <v>37</v>
      </c>
      <c r="X3" s="25" t="s">
        <v>37</v>
      </c>
      <c r="Z3" t="s">
        <v>21</v>
      </c>
      <c r="AA3" t="s">
        <v>21</v>
      </c>
      <c r="AB3" t="s">
        <v>21</v>
      </c>
      <c r="AC3" t="s">
        <v>21</v>
      </c>
      <c r="AD3" t="s">
        <v>21</v>
      </c>
      <c r="AE3" t="s">
        <v>21</v>
      </c>
      <c r="AF3" t="s">
        <v>21</v>
      </c>
      <c r="AI3" t="s">
        <v>22</v>
      </c>
      <c r="AJ3" t="s">
        <v>22</v>
      </c>
      <c r="AK3" t="s">
        <v>22</v>
      </c>
      <c r="AL3" t="s">
        <v>22</v>
      </c>
      <c r="AM3" t="s">
        <v>22</v>
      </c>
      <c r="AN3" t="s">
        <v>22</v>
      </c>
      <c r="AO3" t="s">
        <v>22</v>
      </c>
      <c r="AR3" t="s">
        <v>25</v>
      </c>
      <c r="AS3" t="s">
        <v>25</v>
      </c>
      <c r="AT3" t="s">
        <v>25</v>
      </c>
      <c r="AU3" t="s">
        <v>25</v>
      </c>
      <c r="AV3" t="s">
        <v>25</v>
      </c>
      <c r="AW3" t="s">
        <v>25</v>
      </c>
      <c r="AX3" t="s">
        <v>25</v>
      </c>
      <c r="BA3" t="s">
        <v>27</v>
      </c>
      <c r="BB3" t="s">
        <v>27</v>
      </c>
      <c r="BC3" t="s">
        <v>27</v>
      </c>
      <c r="BD3" t="s">
        <v>27</v>
      </c>
      <c r="BE3" t="s">
        <v>27</v>
      </c>
      <c r="BF3" t="s">
        <v>27</v>
      </c>
      <c r="BG3" t="s">
        <v>27</v>
      </c>
      <c r="BI3" t="s">
        <v>28</v>
      </c>
      <c r="BJ3" t="s">
        <v>28</v>
      </c>
      <c r="BK3" t="s">
        <v>28</v>
      </c>
      <c r="BL3" t="s">
        <v>28</v>
      </c>
      <c r="BM3" t="s">
        <v>28</v>
      </c>
      <c r="BN3" t="s">
        <v>28</v>
      </c>
      <c r="BO3" t="s">
        <v>28</v>
      </c>
      <c r="BP3" t="s">
        <v>28</v>
      </c>
      <c r="BR3" t="s">
        <v>29</v>
      </c>
      <c r="BS3" t="s">
        <v>29</v>
      </c>
      <c r="BT3" t="s">
        <v>29</v>
      </c>
      <c r="BU3" t="s">
        <v>29</v>
      </c>
      <c r="BV3" t="s">
        <v>29</v>
      </c>
      <c r="BW3" t="s">
        <v>29</v>
      </c>
      <c r="BX3" t="s">
        <v>29</v>
      </c>
      <c r="BY3" t="s">
        <v>29</v>
      </c>
    </row>
    <row r="4" spans="1:77" ht="15.95" hidden="1" customHeight="1" thickTop="1">
      <c r="A4" s="3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36"/>
      <c r="AA4" s="38" t="s">
        <v>16</v>
      </c>
      <c r="AB4" s="39"/>
      <c r="AC4" s="38" t="s">
        <v>19</v>
      </c>
      <c r="AD4" s="39"/>
      <c r="AE4" s="38" t="s">
        <v>20</v>
      </c>
      <c r="AF4" s="39"/>
      <c r="AH4" s="34"/>
      <c r="AI4" s="36"/>
      <c r="AJ4" s="38" t="s">
        <v>16</v>
      </c>
      <c r="AK4" s="39"/>
      <c r="AL4" s="38" t="s">
        <v>19</v>
      </c>
      <c r="AM4" s="39"/>
      <c r="AN4" s="38" t="s">
        <v>20</v>
      </c>
      <c r="AO4" s="39"/>
      <c r="AQ4" s="34"/>
      <c r="AR4" s="36"/>
      <c r="AS4" s="38" t="s">
        <v>16</v>
      </c>
      <c r="AT4" s="39"/>
      <c r="AU4" s="38" t="s">
        <v>19</v>
      </c>
      <c r="AV4" s="39"/>
      <c r="AW4" s="38" t="s">
        <v>20</v>
      </c>
      <c r="AX4" s="39"/>
      <c r="AZ4" s="34"/>
      <c r="BA4" s="36"/>
      <c r="BB4" s="38" t="s">
        <v>16</v>
      </c>
      <c r="BC4" s="39"/>
      <c r="BD4" s="38" t="s">
        <v>19</v>
      </c>
      <c r="BE4" s="39"/>
      <c r="BF4" s="38" t="s">
        <v>20</v>
      </c>
      <c r="BG4" s="39"/>
      <c r="BI4" s="34"/>
      <c r="BJ4" s="36"/>
      <c r="BK4" s="38" t="s">
        <v>16</v>
      </c>
      <c r="BL4" s="39"/>
      <c r="BM4" s="38" t="s">
        <v>19</v>
      </c>
      <c r="BN4" s="39"/>
      <c r="BO4" s="38" t="s">
        <v>20</v>
      </c>
      <c r="BP4" s="39"/>
      <c r="BR4" s="34"/>
      <c r="BS4" s="36"/>
      <c r="BT4" s="38" t="s">
        <v>16</v>
      </c>
      <c r="BU4" s="39"/>
      <c r="BV4" s="38" t="s">
        <v>19</v>
      </c>
      <c r="BW4" s="39"/>
      <c r="BX4" s="38" t="s">
        <v>20</v>
      </c>
      <c r="BY4" s="39"/>
    </row>
    <row r="5" spans="1:77" hidden="1">
      <c r="A5" s="3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37"/>
      <c r="AA5" s="1"/>
      <c r="AB5" s="2"/>
      <c r="AC5" s="1"/>
      <c r="AD5" s="2"/>
      <c r="AE5" s="1"/>
      <c r="AF5" s="2"/>
      <c r="AH5" s="35"/>
      <c r="AI5" s="37"/>
      <c r="AJ5" s="1"/>
      <c r="AK5" s="2"/>
      <c r="AL5" s="1"/>
      <c r="AM5" s="2"/>
      <c r="AN5" s="1"/>
      <c r="AO5" s="2"/>
      <c r="AQ5" s="35"/>
      <c r="AR5" s="37"/>
      <c r="AS5" s="1"/>
      <c r="AT5" s="2"/>
      <c r="AU5" s="1"/>
      <c r="AV5" s="2"/>
      <c r="AW5" s="1"/>
      <c r="AX5" s="2"/>
      <c r="AZ5" s="35"/>
      <c r="BA5" s="37"/>
      <c r="BB5" s="1"/>
      <c r="BC5" s="2"/>
      <c r="BD5" s="1"/>
      <c r="BE5" s="2"/>
      <c r="BF5" s="1"/>
      <c r="BG5" s="2"/>
      <c r="BI5" s="35"/>
      <c r="BJ5" s="37"/>
      <c r="BK5" s="1"/>
      <c r="BL5" s="2"/>
      <c r="BM5" s="1"/>
      <c r="BN5" s="2"/>
      <c r="BO5" s="1"/>
      <c r="BP5" s="2"/>
      <c r="BR5" s="35"/>
      <c r="BS5" s="37"/>
      <c r="BT5" s="1"/>
      <c r="BU5" s="2"/>
      <c r="BV5" s="1"/>
      <c r="BW5" s="2"/>
      <c r="BX5" s="1"/>
      <c r="BY5" s="2"/>
    </row>
    <row r="6" spans="1:77" ht="15" hidden="1" customHeight="1">
      <c r="Z6" s="4" t="s">
        <v>15</v>
      </c>
      <c r="AA6" s="5" t="s">
        <v>17</v>
      </c>
      <c r="AB6" s="4" t="s">
        <v>18</v>
      </c>
      <c r="AC6" s="5" t="s">
        <v>17</v>
      </c>
      <c r="AD6" s="4" t="s">
        <v>18</v>
      </c>
      <c r="AE6" s="5" t="s">
        <v>17</v>
      </c>
      <c r="AF6" s="4" t="s">
        <v>18</v>
      </c>
      <c r="AH6" s="1"/>
      <c r="AI6" s="2" t="s">
        <v>23</v>
      </c>
      <c r="AJ6" s="1" t="s">
        <v>17</v>
      </c>
      <c r="AK6" s="2" t="s">
        <v>18</v>
      </c>
      <c r="AL6" s="1" t="s">
        <v>17</v>
      </c>
      <c r="AM6" s="2" t="s">
        <v>18</v>
      </c>
      <c r="AN6" s="1" t="s">
        <v>17</v>
      </c>
      <c r="AO6" s="2" t="s">
        <v>18</v>
      </c>
      <c r="AQ6" s="1"/>
      <c r="AR6" s="2" t="s">
        <v>23</v>
      </c>
      <c r="AS6" s="1" t="s">
        <v>17</v>
      </c>
      <c r="AT6" s="2" t="s">
        <v>18</v>
      </c>
      <c r="AU6" s="1" t="s">
        <v>17</v>
      </c>
      <c r="AV6" s="2" t="s">
        <v>18</v>
      </c>
      <c r="AW6" s="1" t="s">
        <v>17</v>
      </c>
      <c r="AX6" s="2" t="s">
        <v>18</v>
      </c>
      <c r="AZ6" s="1"/>
      <c r="BA6" s="2" t="s">
        <v>23</v>
      </c>
      <c r="BB6" s="1" t="s">
        <v>17</v>
      </c>
      <c r="BC6" s="2" t="s">
        <v>18</v>
      </c>
      <c r="BD6" s="1" t="s">
        <v>17</v>
      </c>
      <c r="BE6" s="2" t="s">
        <v>18</v>
      </c>
      <c r="BF6" s="1" t="s">
        <v>17</v>
      </c>
      <c r="BG6" s="2" t="s">
        <v>18</v>
      </c>
      <c r="BI6" s="1"/>
      <c r="BJ6" s="2" t="s">
        <v>23</v>
      </c>
      <c r="BK6" s="1" t="s">
        <v>17</v>
      </c>
      <c r="BL6" s="2" t="s">
        <v>18</v>
      </c>
      <c r="BM6" s="1" t="s">
        <v>17</v>
      </c>
      <c r="BN6" s="2" t="s">
        <v>18</v>
      </c>
      <c r="BO6" s="1" t="s">
        <v>17</v>
      </c>
      <c r="BP6" s="2" t="s">
        <v>18</v>
      </c>
      <c r="BR6" s="1"/>
      <c r="BS6" s="2" t="s">
        <v>23</v>
      </c>
      <c r="BT6" s="1" t="s">
        <v>17</v>
      </c>
      <c r="BU6" s="2" t="s">
        <v>18</v>
      </c>
      <c r="BV6" s="1" t="s">
        <v>17</v>
      </c>
      <c r="BW6" s="2" t="s">
        <v>18</v>
      </c>
      <c r="BX6" s="1" t="s">
        <v>17</v>
      </c>
      <c r="BY6" s="2" t="s">
        <v>18</v>
      </c>
    </row>
    <row r="7" spans="1:77" ht="47.25">
      <c r="A7" s="3" t="s">
        <v>0</v>
      </c>
      <c r="B7" s="26" t="s">
        <v>36</v>
      </c>
      <c r="C7" s="27" t="s">
        <v>30</v>
      </c>
      <c r="D7" s="28" t="s">
        <v>31</v>
      </c>
      <c r="E7" s="28" t="s">
        <v>32</v>
      </c>
      <c r="F7" s="28" t="s">
        <v>33</v>
      </c>
      <c r="G7" s="28" t="s">
        <v>34</v>
      </c>
      <c r="H7" s="28" t="s">
        <v>35</v>
      </c>
      <c r="I7" s="33"/>
      <c r="J7" s="26" t="s">
        <v>36</v>
      </c>
      <c r="K7" s="27" t="s">
        <v>30</v>
      </c>
      <c r="L7" s="28" t="s">
        <v>31</v>
      </c>
      <c r="M7" s="28" t="s">
        <v>32</v>
      </c>
      <c r="N7" s="28" t="s">
        <v>33</v>
      </c>
      <c r="O7" s="28" t="s">
        <v>34</v>
      </c>
      <c r="P7" s="28" t="s">
        <v>35</v>
      </c>
      <c r="Q7" s="23"/>
      <c r="R7" s="26" t="s">
        <v>36</v>
      </c>
      <c r="S7" s="27" t="s">
        <v>30</v>
      </c>
      <c r="T7" s="28" t="s">
        <v>31</v>
      </c>
      <c r="U7" s="28" t="s">
        <v>32</v>
      </c>
      <c r="V7" s="28" t="s">
        <v>33</v>
      </c>
      <c r="W7" s="28" t="s">
        <v>34</v>
      </c>
      <c r="X7" s="28" t="s">
        <v>35</v>
      </c>
      <c r="Y7" s="23"/>
      <c r="Z7" s="4" t="s">
        <v>36</v>
      </c>
      <c r="AA7" s="5" t="str">
        <f>CONCATENATE(AA4," ",AA6)</f>
        <v>Viability ratio</v>
      </c>
      <c r="AB7" s="5" t="str">
        <f>CONCATENATE(AA4," ",AB6)</f>
        <v>Viability score</v>
      </c>
      <c r="AC7" s="5" t="str">
        <f t="shared" ref="AC7:AE7" si="0">CONCATENATE(AC4," ",AC6)</f>
        <v>Net income ratio</v>
      </c>
      <c r="AD7" s="5" t="str">
        <f>CONCATENATE(AC4," ",AD6)</f>
        <v>Net income score</v>
      </c>
      <c r="AE7" s="5" t="str">
        <f t="shared" si="0"/>
        <v>Primary reserve ratio</v>
      </c>
      <c r="AF7" s="5" t="str">
        <f>CONCATENATE(AE4," ",AF6)</f>
        <v>Primary reserve score</v>
      </c>
      <c r="AH7" s="5"/>
      <c r="AI7" s="4" t="s">
        <v>36</v>
      </c>
      <c r="AJ7" s="5" t="s">
        <v>30</v>
      </c>
      <c r="AK7" s="4" t="s">
        <v>31</v>
      </c>
      <c r="AL7" s="5" t="s">
        <v>32</v>
      </c>
      <c r="AM7" s="4" t="s">
        <v>33</v>
      </c>
      <c r="AN7" s="5" t="s">
        <v>34</v>
      </c>
      <c r="AO7" s="4" t="s">
        <v>35</v>
      </c>
      <c r="AQ7" s="5"/>
      <c r="AR7" s="4" t="s">
        <v>36</v>
      </c>
      <c r="AS7" s="5" t="s">
        <v>30</v>
      </c>
      <c r="AT7" s="4" t="s">
        <v>31</v>
      </c>
      <c r="AU7" s="5" t="s">
        <v>32</v>
      </c>
      <c r="AV7" s="4" t="s">
        <v>33</v>
      </c>
      <c r="AW7" s="5" t="s">
        <v>34</v>
      </c>
      <c r="AX7" s="4" t="s">
        <v>35</v>
      </c>
      <c r="AZ7" s="5"/>
      <c r="BA7" s="4" t="s">
        <v>36</v>
      </c>
      <c r="BB7" s="5" t="s">
        <v>30</v>
      </c>
      <c r="BC7" s="4" t="s">
        <v>31</v>
      </c>
      <c r="BD7" s="5" t="s">
        <v>32</v>
      </c>
      <c r="BE7" s="4" t="s">
        <v>33</v>
      </c>
      <c r="BF7" s="5" t="s">
        <v>34</v>
      </c>
      <c r="BG7" s="4" t="s">
        <v>35</v>
      </c>
      <c r="BI7" s="5"/>
      <c r="BJ7" s="4" t="s">
        <v>36</v>
      </c>
      <c r="BK7" s="5" t="s">
        <v>30</v>
      </c>
      <c r="BL7" s="4" t="s">
        <v>31</v>
      </c>
      <c r="BM7" s="5" t="s">
        <v>32</v>
      </c>
      <c r="BN7" s="4" t="s">
        <v>33</v>
      </c>
      <c r="BO7" s="5" t="s">
        <v>34</v>
      </c>
      <c r="BP7" s="4" t="s">
        <v>35</v>
      </c>
      <c r="BR7" s="5"/>
      <c r="BS7" s="4" t="s">
        <v>36</v>
      </c>
      <c r="BT7" s="5" t="s">
        <v>30</v>
      </c>
      <c r="BU7" s="4" t="s">
        <v>31</v>
      </c>
      <c r="BV7" s="5" t="s">
        <v>32</v>
      </c>
      <c r="BW7" s="4" t="s">
        <v>33</v>
      </c>
      <c r="BX7" s="5" t="s">
        <v>34</v>
      </c>
      <c r="BY7" s="4" t="s">
        <v>35</v>
      </c>
    </row>
    <row r="8" spans="1:77" ht="15" customHeight="1">
      <c r="A8" s="6" t="s">
        <v>1</v>
      </c>
      <c r="B8">
        <v>3.9</v>
      </c>
      <c r="C8">
        <v>0.82299999999999995</v>
      </c>
      <c r="D8" s="25">
        <v>3</v>
      </c>
      <c r="E8">
        <v>6.3E-2</v>
      </c>
      <c r="F8">
        <v>5</v>
      </c>
      <c r="G8">
        <v>0.44</v>
      </c>
      <c r="H8">
        <v>4</v>
      </c>
      <c r="J8">
        <v>3.4</v>
      </c>
      <c r="K8">
        <v>1.1910000000000001</v>
      </c>
      <c r="L8">
        <v>4</v>
      </c>
      <c r="M8">
        <v>-1.4999999999999999E-2</v>
      </c>
      <c r="N8">
        <v>1</v>
      </c>
      <c r="O8">
        <v>0.45200000000000001</v>
      </c>
      <c r="P8">
        <v>4</v>
      </c>
      <c r="Q8" s="24"/>
      <c r="R8" s="29">
        <v>4.7</v>
      </c>
      <c r="S8" s="30">
        <v>1.258</v>
      </c>
      <c r="T8" s="31">
        <v>4</v>
      </c>
      <c r="U8" s="30">
        <v>5.1999999999999998E-2</v>
      </c>
      <c r="V8" s="31">
        <v>5</v>
      </c>
      <c r="W8" s="30">
        <v>0.52100000000000002</v>
      </c>
      <c r="X8" s="31">
        <v>5</v>
      </c>
      <c r="Y8" s="24"/>
      <c r="Z8" s="7">
        <v>4</v>
      </c>
      <c r="AA8" s="8">
        <v>1.4730000000000001</v>
      </c>
      <c r="AB8" s="7">
        <v>4</v>
      </c>
      <c r="AC8" s="8">
        <v>3.2000000000000001E-2</v>
      </c>
      <c r="AD8" s="7">
        <v>4</v>
      </c>
      <c r="AE8" s="8">
        <v>0.495</v>
      </c>
      <c r="AF8" s="7">
        <v>4</v>
      </c>
      <c r="AH8" s="9" t="s">
        <v>1</v>
      </c>
      <c r="AI8" s="10">
        <v>4.5</v>
      </c>
      <c r="AJ8" s="11">
        <v>1.4059999999999999</v>
      </c>
      <c r="AK8" s="10">
        <v>4</v>
      </c>
      <c r="AL8" s="11">
        <v>4.4999999999999998E-2</v>
      </c>
      <c r="AM8" s="10">
        <v>4</v>
      </c>
      <c r="AN8" s="11">
        <v>0.50900000000000001</v>
      </c>
      <c r="AO8" s="10">
        <v>5</v>
      </c>
      <c r="AQ8" s="14" t="s">
        <v>1</v>
      </c>
      <c r="AR8" s="15">
        <v>4.2</v>
      </c>
      <c r="AS8" s="16">
        <v>1.2909999999999999</v>
      </c>
      <c r="AT8" s="15">
        <v>4</v>
      </c>
      <c r="AU8" s="16">
        <v>0.17</v>
      </c>
      <c r="AV8" s="15">
        <v>5</v>
      </c>
      <c r="AW8" s="16">
        <v>0.49299999999999999</v>
      </c>
      <c r="AX8" s="15">
        <v>4</v>
      </c>
      <c r="AZ8" s="17" t="s">
        <v>1</v>
      </c>
      <c r="BA8" s="18">
        <v>3.9</v>
      </c>
      <c r="BB8" s="19">
        <v>0.90700000000000003</v>
      </c>
      <c r="BC8" s="18">
        <v>3</v>
      </c>
      <c r="BD8" s="19">
        <v>5.8999999999999997E-2</v>
      </c>
      <c r="BE8" s="18">
        <v>5</v>
      </c>
      <c r="BF8" s="19">
        <v>0.35499999999999998</v>
      </c>
      <c r="BG8" s="18">
        <v>4</v>
      </c>
      <c r="BI8" s="17" t="s">
        <v>1</v>
      </c>
      <c r="BJ8" s="18">
        <v>3.2</v>
      </c>
      <c r="BK8" s="19">
        <v>1.5149999999999999</v>
      </c>
      <c r="BL8" s="18">
        <v>4</v>
      </c>
      <c r="BM8" s="19">
        <v>-7.1999999999999995E-2</v>
      </c>
      <c r="BN8" s="18">
        <v>0</v>
      </c>
      <c r="BO8" s="19">
        <v>0.33700000000000002</v>
      </c>
      <c r="BP8" s="18">
        <v>4</v>
      </c>
      <c r="BR8" s="17" t="s">
        <v>1</v>
      </c>
      <c r="BS8" s="18">
        <v>3.4</v>
      </c>
      <c r="BT8" s="19">
        <v>1.911</v>
      </c>
      <c r="BU8" s="18">
        <v>4</v>
      </c>
      <c r="BV8" s="19">
        <v>-1.6E-2</v>
      </c>
      <c r="BW8" s="18">
        <v>1</v>
      </c>
      <c r="BX8" s="19">
        <v>0.41799999999999998</v>
      </c>
      <c r="BY8" s="18">
        <v>4</v>
      </c>
    </row>
    <row r="9" spans="1:77" ht="15" customHeight="1">
      <c r="A9" s="6" t="s">
        <v>2</v>
      </c>
      <c r="B9">
        <v>2.8</v>
      </c>
      <c r="C9">
        <v>0.22</v>
      </c>
      <c r="D9" s="25">
        <v>1</v>
      </c>
      <c r="E9">
        <v>7.0999999999999994E-2</v>
      </c>
      <c r="F9">
        <v>5</v>
      </c>
      <c r="G9">
        <v>0.115</v>
      </c>
      <c r="H9">
        <v>3</v>
      </c>
      <c r="J9">
        <v>2.2999999999999998</v>
      </c>
      <c r="K9">
        <v>0.28000000000000003</v>
      </c>
      <c r="L9">
        <v>1</v>
      </c>
      <c r="M9">
        <v>0.26</v>
      </c>
      <c r="N9">
        <v>5</v>
      </c>
      <c r="O9">
        <v>0.09</v>
      </c>
      <c r="P9">
        <v>2</v>
      </c>
      <c r="Q9" s="24"/>
      <c r="R9" s="29">
        <v>1</v>
      </c>
      <c r="S9" s="30">
        <v>6.0999999999999999E-2</v>
      </c>
      <c r="T9" s="31">
        <v>1</v>
      </c>
      <c r="U9" s="30">
        <v>-2E-3</v>
      </c>
      <c r="V9" s="31">
        <v>1</v>
      </c>
      <c r="W9" s="30">
        <v>1.7999999999999999E-2</v>
      </c>
      <c r="X9" s="31">
        <v>1</v>
      </c>
      <c r="Y9" s="24"/>
      <c r="Z9" s="7">
        <v>1.3</v>
      </c>
      <c r="AA9" s="8">
        <v>0.21199999999999999</v>
      </c>
      <c r="AB9" s="7">
        <v>1</v>
      </c>
      <c r="AC9" s="8">
        <v>-0.122</v>
      </c>
      <c r="AD9" s="7">
        <v>0</v>
      </c>
      <c r="AE9" s="8">
        <v>6.0999999999999999E-2</v>
      </c>
      <c r="AF9" s="7">
        <v>2</v>
      </c>
      <c r="AH9" s="9" t="s">
        <v>2</v>
      </c>
      <c r="AI9" s="10">
        <v>3.6</v>
      </c>
      <c r="AJ9" s="11">
        <v>4.4429999999999996</v>
      </c>
      <c r="AK9" s="10">
        <v>5</v>
      </c>
      <c r="AL9" s="11">
        <v>1.6E-2</v>
      </c>
      <c r="AM9" s="10">
        <v>3</v>
      </c>
      <c r="AN9" s="11">
        <v>0.128</v>
      </c>
      <c r="AO9" s="10">
        <v>3</v>
      </c>
      <c r="AQ9" s="14" t="s">
        <v>2</v>
      </c>
      <c r="AR9" s="15">
        <v>4</v>
      </c>
      <c r="AS9" s="16">
        <v>5.234</v>
      </c>
      <c r="AT9" s="15">
        <v>5</v>
      </c>
      <c r="AU9" s="16">
        <v>7.8E-2</v>
      </c>
      <c r="AV9" s="15">
        <v>5</v>
      </c>
      <c r="AW9" s="16">
        <v>0.13200000000000001</v>
      </c>
      <c r="AX9" s="15">
        <v>3</v>
      </c>
      <c r="AZ9" s="17" t="s">
        <v>2</v>
      </c>
      <c r="BA9" s="18">
        <v>3.1</v>
      </c>
      <c r="BB9" s="19">
        <v>3.6139999999999999</v>
      </c>
      <c r="BC9" s="18">
        <v>5</v>
      </c>
      <c r="BD9" s="19">
        <v>1.2999999999999999E-2</v>
      </c>
      <c r="BE9" s="18">
        <v>3</v>
      </c>
      <c r="BF9" s="19">
        <v>9.1999999999999998E-2</v>
      </c>
      <c r="BG9" s="18">
        <v>2</v>
      </c>
      <c r="BI9" s="17" t="s">
        <v>2</v>
      </c>
      <c r="BJ9" s="18">
        <v>4</v>
      </c>
      <c r="BK9" s="19">
        <v>3.8929999999999998</v>
      </c>
      <c r="BL9" s="18">
        <v>5</v>
      </c>
      <c r="BM9" s="19">
        <v>0.161</v>
      </c>
      <c r="BN9" s="18">
        <v>5</v>
      </c>
      <c r="BO9" s="19">
        <v>0.11700000000000001</v>
      </c>
      <c r="BP9" s="18">
        <v>3</v>
      </c>
      <c r="BR9" s="17" t="s">
        <v>2</v>
      </c>
      <c r="BS9" s="18">
        <v>2.7</v>
      </c>
      <c r="BT9" s="19">
        <v>2.5739999999999998</v>
      </c>
      <c r="BU9" s="18">
        <v>5</v>
      </c>
      <c r="BV9" s="19">
        <v>-1.7999999999999999E-2</v>
      </c>
      <c r="BW9" s="18">
        <v>1</v>
      </c>
      <c r="BX9" s="19">
        <v>8.4000000000000005E-2</v>
      </c>
      <c r="BY9" s="18">
        <v>2</v>
      </c>
    </row>
    <row r="10" spans="1:77" ht="15" customHeight="1">
      <c r="A10" s="6" t="s">
        <v>3</v>
      </c>
      <c r="B10">
        <v>3.1</v>
      </c>
      <c r="C10">
        <v>0.65300000000000002</v>
      </c>
      <c r="D10" s="25">
        <v>3</v>
      </c>
      <c r="E10">
        <v>-2.1999999999999999E-2</v>
      </c>
      <c r="F10">
        <v>1</v>
      </c>
      <c r="G10">
        <v>0.45100000000000001</v>
      </c>
      <c r="H10">
        <v>4</v>
      </c>
      <c r="J10">
        <v>3.2</v>
      </c>
      <c r="K10">
        <v>0.44700000000000001</v>
      </c>
      <c r="L10">
        <v>2</v>
      </c>
      <c r="M10">
        <v>2.8000000000000001E-2</v>
      </c>
      <c r="N10">
        <v>3</v>
      </c>
      <c r="O10">
        <v>0.35399999999999998</v>
      </c>
      <c r="P10">
        <v>4</v>
      </c>
      <c r="Q10" s="24"/>
      <c r="R10" s="29">
        <v>3.6</v>
      </c>
      <c r="S10" s="30">
        <v>0.54200000000000004</v>
      </c>
      <c r="T10" s="31">
        <v>2</v>
      </c>
      <c r="U10" s="30">
        <v>7.4999999999999997E-2</v>
      </c>
      <c r="V10" s="31">
        <v>5</v>
      </c>
      <c r="W10" s="30">
        <v>0.443</v>
      </c>
      <c r="X10" s="31">
        <v>4</v>
      </c>
      <c r="Y10" s="24"/>
      <c r="Z10" s="7">
        <v>3.4</v>
      </c>
      <c r="AA10" s="8">
        <v>0.441</v>
      </c>
      <c r="AB10" s="7">
        <v>2</v>
      </c>
      <c r="AC10" s="8">
        <v>3.4000000000000002E-2</v>
      </c>
      <c r="AD10" s="7">
        <v>4</v>
      </c>
      <c r="AE10" s="8">
        <v>0.374</v>
      </c>
      <c r="AF10" s="7">
        <v>4</v>
      </c>
      <c r="AH10" s="9" t="s">
        <v>3</v>
      </c>
      <c r="AI10" s="10">
        <v>3.4</v>
      </c>
      <c r="AJ10" s="11">
        <v>0.499</v>
      </c>
      <c r="AK10" s="10">
        <v>2</v>
      </c>
      <c r="AL10" s="11">
        <v>3.7999999999999999E-2</v>
      </c>
      <c r="AM10" s="10">
        <v>4</v>
      </c>
      <c r="AN10" s="11">
        <v>0.36699999999999999</v>
      </c>
      <c r="AO10" s="10">
        <v>4</v>
      </c>
      <c r="AQ10" s="14" t="s">
        <v>3</v>
      </c>
      <c r="AR10" s="15">
        <v>3.4</v>
      </c>
      <c r="AS10" s="16">
        <v>0.44</v>
      </c>
      <c r="AT10" s="15">
        <v>2</v>
      </c>
      <c r="AU10" s="16">
        <v>3.1E-2</v>
      </c>
      <c r="AV10" s="15">
        <v>4</v>
      </c>
      <c r="AW10" s="16">
        <v>0.317</v>
      </c>
      <c r="AX10" s="15">
        <v>4</v>
      </c>
      <c r="AZ10" s="17" t="s">
        <v>3</v>
      </c>
      <c r="BA10" s="18">
        <v>3.6</v>
      </c>
      <c r="BB10" s="19">
        <v>0.375</v>
      </c>
      <c r="BC10" s="18">
        <v>2</v>
      </c>
      <c r="BD10" s="19">
        <v>0.08</v>
      </c>
      <c r="BE10" s="18">
        <v>5</v>
      </c>
      <c r="BF10" s="19">
        <v>0.29699999999999999</v>
      </c>
      <c r="BG10" s="18">
        <v>4</v>
      </c>
      <c r="BI10" s="17" t="s">
        <v>3</v>
      </c>
      <c r="BJ10" s="18">
        <v>2.2999999999999998</v>
      </c>
      <c r="BK10" s="19">
        <v>0.317</v>
      </c>
      <c r="BL10" s="18">
        <v>2</v>
      </c>
      <c r="BM10" s="19">
        <v>-3.1E-2</v>
      </c>
      <c r="BN10" s="18">
        <v>1</v>
      </c>
      <c r="BO10" s="19">
        <v>0.24</v>
      </c>
      <c r="BP10" s="18">
        <v>3</v>
      </c>
      <c r="BR10" s="17" t="s">
        <v>3</v>
      </c>
      <c r="BS10" s="18">
        <v>2.8</v>
      </c>
      <c r="BT10" s="19">
        <v>0.48</v>
      </c>
      <c r="BU10" s="18">
        <v>2</v>
      </c>
      <c r="BV10" s="19">
        <v>-3.0000000000000001E-3</v>
      </c>
      <c r="BW10" s="18">
        <v>1</v>
      </c>
      <c r="BX10" s="19">
        <v>0.30199999999999999</v>
      </c>
      <c r="BY10" s="18">
        <v>4</v>
      </c>
    </row>
    <row r="11" spans="1:77" ht="15" customHeight="1">
      <c r="A11" s="6" t="s">
        <v>4</v>
      </c>
      <c r="B11">
        <v>3.6</v>
      </c>
      <c r="C11">
        <v>0.93600000000000005</v>
      </c>
      <c r="D11" s="25">
        <v>3</v>
      </c>
      <c r="E11">
        <v>-4.0000000000000001E-3</v>
      </c>
      <c r="F11">
        <v>1</v>
      </c>
      <c r="G11">
        <v>0.67600000000000005</v>
      </c>
      <c r="H11">
        <v>5</v>
      </c>
      <c r="J11">
        <v>4</v>
      </c>
      <c r="K11">
        <v>0.93100000000000005</v>
      </c>
      <c r="L11">
        <v>3</v>
      </c>
      <c r="M11">
        <v>2.5999999999999999E-2</v>
      </c>
      <c r="N11">
        <v>3</v>
      </c>
      <c r="O11">
        <v>0.69</v>
      </c>
      <c r="P11">
        <v>5</v>
      </c>
      <c r="Q11" s="24"/>
      <c r="R11" s="29">
        <v>4.4000000000000004</v>
      </c>
      <c r="S11" s="30">
        <v>0.96699999999999997</v>
      </c>
      <c r="T11" s="31">
        <v>3</v>
      </c>
      <c r="U11" s="30">
        <v>0.104</v>
      </c>
      <c r="V11" s="31">
        <v>5</v>
      </c>
      <c r="W11" s="30">
        <v>0.73699999999999999</v>
      </c>
      <c r="X11" s="31">
        <v>5</v>
      </c>
      <c r="Y11" s="24"/>
      <c r="Z11" s="7">
        <v>4.4000000000000004</v>
      </c>
      <c r="AA11" s="8">
        <v>0.89600000000000002</v>
      </c>
      <c r="AB11" s="7">
        <v>3</v>
      </c>
      <c r="AC11" s="8">
        <v>5.0999999999999997E-2</v>
      </c>
      <c r="AD11" s="7">
        <v>5</v>
      </c>
      <c r="AE11" s="8">
        <v>0.66700000000000004</v>
      </c>
      <c r="AF11" s="7">
        <v>5</v>
      </c>
      <c r="AH11" s="9" t="s">
        <v>4</v>
      </c>
      <c r="AI11" s="10">
        <v>4</v>
      </c>
      <c r="AJ11" s="11">
        <v>0.81699999999999995</v>
      </c>
      <c r="AK11" s="10">
        <v>3</v>
      </c>
      <c r="AL11" s="11">
        <v>1.2E-2</v>
      </c>
      <c r="AM11" s="10">
        <v>3</v>
      </c>
      <c r="AN11" s="11">
        <v>0.628</v>
      </c>
      <c r="AO11" s="10">
        <v>5</v>
      </c>
      <c r="AQ11" s="14" t="s">
        <v>4</v>
      </c>
      <c r="AR11" s="15">
        <v>4.7</v>
      </c>
      <c r="AS11" s="16">
        <v>1.1559999999999999</v>
      </c>
      <c r="AT11" s="15">
        <v>4</v>
      </c>
      <c r="AU11" s="16">
        <v>0.13300000000000001</v>
      </c>
      <c r="AV11" s="15">
        <v>5</v>
      </c>
      <c r="AW11" s="16">
        <v>0.63</v>
      </c>
      <c r="AX11" s="15">
        <v>5</v>
      </c>
      <c r="AZ11" s="17" t="s">
        <v>4</v>
      </c>
      <c r="BA11" s="18">
        <v>3.9</v>
      </c>
      <c r="BB11" s="19">
        <v>0.91800000000000004</v>
      </c>
      <c r="BC11" s="18">
        <v>3</v>
      </c>
      <c r="BD11" s="19">
        <v>6.3E-2</v>
      </c>
      <c r="BE11" s="18">
        <v>5</v>
      </c>
      <c r="BF11" s="19">
        <v>0.46</v>
      </c>
      <c r="BG11" s="18">
        <v>4</v>
      </c>
      <c r="BI11" s="17" t="s">
        <v>4</v>
      </c>
      <c r="BJ11" s="18">
        <v>2.9</v>
      </c>
      <c r="BK11" s="19">
        <v>0.83099999999999996</v>
      </c>
      <c r="BL11" s="18">
        <v>3</v>
      </c>
      <c r="BM11" s="19">
        <v>-0.126</v>
      </c>
      <c r="BN11" s="18">
        <v>0</v>
      </c>
      <c r="BO11" s="19">
        <v>0.40500000000000003</v>
      </c>
      <c r="BP11" s="18">
        <v>4</v>
      </c>
      <c r="BR11" s="17" t="s">
        <v>4</v>
      </c>
      <c r="BS11" s="18">
        <v>3.9</v>
      </c>
      <c r="BT11" s="19">
        <v>1.119</v>
      </c>
      <c r="BU11" s="18">
        <v>4</v>
      </c>
      <c r="BV11" s="19">
        <v>-3.0000000000000001E-3</v>
      </c>
      <c r="BW11" s="18">
        <v>1</v>
      </c>
      <c r="BX11" s="19">
        <v>0.60099999999999998</v>
      </c>
      <c r="BY11" s="18">
        <v>5</v>
      </c>
    </row>
    <row r="12" spans="1:77" ht="15" customHeight="1">
      <c r="A12" s="6" t="s">
        <v>5</v>
      </c>
      <c r="B12">
        <v>4.4000000000000004</v>
      </c>
      <c r="C12">
        <v>0.97599999999999998</v>
      </c>
      <c r="D12" s="25">
        <v>3</v>
      </c>
      <c r="E12">
        <v>0.106</v>
      </c>
      <c r="F12">
        <v>5</v>
      </c>
      <c r="G12">
        <v>1.0089999999999999</v>
      </c>
      <c r="H12">
        <v>5</v>
      </c>
      <c r="J12">
        <v>4.4000000000000004</v>
      </c>
      <c r="K12">
        <v>0.91500000000000004</v>
      </c>
      <c r="L12">
        <v>3</v>
      </c>
      <c r="M12">
        <v>0.161</v>
      </c>
      <c r="N12">
        <v>5</v>
      </c>
      <c r="O12">
        <v>1.02</v>
      </c>
      <c r="P12">
        <v>5</v>
      </c>
      <c r="Q12" s="24"/>
      <c r="R12" s="29">
        <v>4.4000000000000004</v>
      </c>
      <c r="S12" s="30">
        <v>0.76800000000000002</v>
      </c>
      <c r="T12" s="31">
        <v>3</v>
      </c>
      <c r="U12" s="30">
        <v>0.20399999999999999</v>
      </c>
      <c r="V12" s="31">
        <v>5</v>
      </c>
      <c r="W12" s="30">
        <v>0.92900000000000005</v>
      </c>
      <c r="X12" s="31">
        <v>5</v>
      </c>
      <c r="Y12" s="24"/>
      <c r="Z12" s="7">
        <v>4.4000000000000004</v>
      </c>
      <c r="AA12" s="8">
        <v>0.75800000000000001</v>
      </c>
      <c r="AB12" s="7">
        <v>3</v>
      </c>
      <c r="AC12" s="8">
        <v>0.14299999999999999</v>
      </c>
      <c r="AD12" s="7">
        <v>5</v>
      </c>
      <c r="AE12" s="8">
        <v>0.77</v>
      </c>
      <c r="AF12" s="7">
        <v>5</v>
      </c>
      <c r="AH12" s="9" t="s">
        <v>5</v>
      </c>
      <c r="AI12" s="10">
        <v>4.4000000000000004</v>
      </c>
      <c r="AJ12" s="11">
        <v>0.77500000000000002</v>
      </c>
      <c r="AK12" s="10">
        <v>3</v>
      </c>
      <c r="AL12" s="11">
        <v>7.0000000000000007E-2</v>
      </c>
      <c r="AM12" s="10">
        <v>5</v>
      </c>
      <c r="AN12" s="11">
        <v>0.63700000000000001</v>
      </c>
      <c r="AO12" s="10">
        <v>5</v>
      </c>
      <c r="AQ12" s="14" t="s">
        <v>5</v>
      </c>
      <c r="AR12" s="15">
        <v>4.4000000000000004</v>
      </c>
      <c r="AS12" s="16">
        <v>0.91200000000000003</v>
      </c>
      <c r="AT12" s="15">
        <v>3</v>
      </c>
      <c r="AU12" s="16">
        <v>0.14399999999999999</v>
      </c>
      <c r="AV12" s="15">
        <v>5</v>
      </c>
      <c r="AW12" s="16">
        <v>0.58199999999999996</v>
      </c>
      <c r="AX12" s="15">
        <v>5</v>
      </c>
      <c r="AZ12" s="17" t="s">
        <v>5</v>
      </c>
      <c r="BA12" s="18">
        <v>4.2</v>
      </c>
      <c r="BB12" s="19">
        <v>1.022</v>
      </c>
      <c r="BC12" s="18">
        <v>4</v>
      </c>
      <c r="BD12" s="19">
        <v>0.11799999999999999</v>
      </c>
      <c r="BE12" s="18">
        <v>5</v>
      </c>
      <c r="BF12" s="19">
        <v>0.42799999999999999</v>
      </c>
      <c r="BG12" s="18">
        <v>4</v>
      </c>
      <c r="BI12" s="17" t="s">
        <v>5</v>
      </c>
      <c r="BJ12" s="18">
        <v>2.9</v>
      </c>
      <c r="BK12" s="19">
        <v>0.752</v>
      </c>
      <c r="BL12" s="18">
        <v>3</v>
      </c>
      <c r="BM12" s="19">
        <v>-9.8000000000000004E-2</v>
      </c>
      <c r="BN12" s="18">
        <v>0</v>
      </c>
      <c r="BO12" s="19">
        <v>0.32</v>
      </c>
      <c r="BP12" s="18">
        <v>4</v>
      </c>
      <c r="BR12" s="17" t="s">
        <v>5</v>
      </c>
      <c r="BS12" s="18">
        <v>3.1</v>
      </c>
      <c r="BT12" s="19">
        <v>0.94599999999999995</v>
      </c>
      <c r="BU12" s="18">
        <v>3</v>
      </c>
      <c r="BV12" s="19">
        <v>-1.0999999999999999E-2</v>
      </c>
      <c r="BW12" s="18">
        <v>1</v>
      </c>
      <c r="BX12" s="19">
        <v>0.42799999999999999</v>
      </c>
      <c r="BY12" s="18">
        <v>4</v>
      </c>
    </row>
    <row r="13" spans="1:77">
      <c r="A13" s="6" t="s">
        <v>6</v>
      </c>
      <c r="B13">
        <v>3.9</v>
      </c>
      <c r="C13">
        <v>1.153</v>
      </c>
      <c r="D13" s="25">
        <v>4</v>
      </c>
      <c r="E13">
        <v>-0.38</v>
      </c>
      <c r="F13">
        <v>1</v>
      </c>
      <c r="G13">
        <v>0.59899999999999998</v>
      </c>
      <c r="H13">
        <v>5</v>
      </c>
      <c r="J13">
        <v>3.7</v>
      </c>
      <c r="K13">
        <v>1.2030000000000001</v>
      </c>
      <c r="L13">
        <v>4</v>
      </c>
      <c r="M13">
        <v>-9.6000000000000002E-2</v>
      </c>
      <c r="N13">
        <v>0</v>
      </c>
      <c r="O13">
        <v>0.66900000000000004</v>
      </c>
      <c r="P13">
        <v>5</v>
      </c>
      <c r="Q13" s="24"/>
      <c r="R13" s="29">
        <v>4.7</v>
      </c>
      <c r="S13" s="30">
        <v>1.484</v>
      </c>
      <c r="T13" s="31">
        <v>4</v>
      </c>
      <c r="U13" s="30">
        <v>9.4E-2</v>
      </c>
      <c r="V13" s="31">
        <v>5</v>
      </c>
      <c r="W13" s="30">
        <v>0.91900000000000004</v>
      </c>
      <c r="X13" s="31">
        <v>5</v>
      </c>
      <c r="Y13" s="24"/>
      <c r="Z13" s="7">
        <v>4.7</v>
      </c>
      <c r="AA13" s="8">
        <v>1.3660000000000001</v>
      </c>
      <c r="AB13" s="7">
        <v>4</v>
      </c>
      <c r="AC13" s="8">
        <v>0.13600000000000001</v>
      </c>
      <c r="AD13" s="7">
        <v>5</v>
      </c>
      <c r="AE13" s="8">
        <v>1.008</v>
      </c>
      <c r="AF13" s="7">
        <v>5</v>
      </c>
      <c r="AH13" s="9" t="s">
        <v>6</v>
      </c>
      <c r="AI13" s="10">
        <v>4.7</v>
      </c>
      <c r="AJ13" s="11">
        <v>1.1439999999999999</v>
      </c>
      <c r="AK13" s="10">
        <v>4</v>
      </c>
      <c r="AL13" s="11">
        <v>0.106</v>
      </c>
      <c r="AM13" s="10">
        <v>5</v>
      </c>
      <c r="AN13" s="11">
        <v>0.92600000000000005</v>
      </c>
      <c r="AO13" s="10">
        <v>5</v>
      </c>
      <c r="AQ13" s="14" t="s">
        <v>6</v>
      </c>
      <c r="AR13" s="15">
        <v>5</v>
      </c>
      <c r="AS13" s="16">
        <v>2.76</v>
      </c>
      <c r="AT13" s="15">
        <v>5</v>
      </c>
      <c r="AU13" s="16">
        <v>0.22600000000000001</v>
      </c>
      <c r="AV13" s="15">
        <v>5</v>
      </c>
      <c r="AW13" s="16">
        <v>0.94199999999999995</v>
      </c>
      <c r="AX13" s="15">
        <v>5</v>
      </c>
      <c r="AZ13" s="17" t="s">
        <v>26</v>
      </c>
      <c r="BA13" s="18">
        <v>5</v>
      </c>
      <c r="BB13" s="19">
        <v>20.021000000000001</v>
      </c>
      <c r="BC13" s="18">
        <v>5</v>
      </c>
      <c r="BD13" s="19">
        <v>0.17199999999999999</v>
      </c>
      <c r="BE13" s="18">
        <v>5</v>
      </c>
      <c r="BF13" s="19">
        <v>0.75</v>
      </c>
      <c r="BG13" s="18">
        <v>5</v>
      </c>
      <c r="BI13" s="17" t="s">
        <v>26</v>
      </c>
      <c r="BJ13" s="18">
        <v>4.4000000000000004</v>
      </c>
      <c r="BK13" s="19">
        <v>12.308999999999999</v>
      </c>
      <c r="BL13" s="18">
        <v>5</v>
      </c>
      <c r="BM13" s="19">
        <v>7.0000000000000001E-3</v>
      </c>
      <c r="BN13" s="18">
        <v>2</v>
      </c>
      <c r="BO13" s="19">
        <v>0.58099999999999996</v>
      </c>
      <c r="BP13" s="18">
        <v>5</v>
      </c>
      <c r="BR13" s="17" t="s">
        <v>26</v>
      </c>
      <c r="BS13" s="18">
        <v>5</v>
      </c>
      <c r="BT13" s="19">
        <v>10.292999999999999</v>
      </c>
      <c r="BU13" s="18">
        <v>5</v>
      </c>
      <c r="BV13" s="19">
        <v>7.6999999999999999E-2</v>
      </c>
      <c r="BW13" s="18">
        <v>5</v>
      </c>
      <c r="BX13" s="19">
        <v>0.60199999999999998</v>
      </c>
      <c r="BY13" s="18">
        <v>5</v>
      </c>
    </row>
    <row r="14" spans="1:77">
      <c r="A14" s="6" t="s">
        <v>7</v>
      </c>
      <c r="B14">
        <v>4.5</v>
      </c>
      <c r="C14">
        <v>1.08</v>
      </c>
      <c r="D14" s="25">
        <v>4</v>
      </c>
      <c r="E14">
        <v>3.2000000000000001E-2</v>
      </c>
      <c r="F14">
        <v>4</v>
      </c>
      <c r="G14">
        <v>0.68100000000000005</v>
      </c>
      <c r="H14">
        <v>5</v>
      </c>
      <c r="J14">
        <v>4.7</v>
      </c>
      <c r="K14">
        <v>1.212</v>
      </c>
      <c r="L14">
        <v>4</v>
      </c>
      <c r="M14">
        <v>7.2999999999999995E-2</v>
      </c>
      <c r="N14">
        <v>5</v>
      </c>
      <c r="O14">
        <v>0.67900000000000005</v>
      </c>
      <c r="P14">
        <v>5</v>
      </c>
      <c r="Q14" s="24"/>
      <c r="R14" s="29">
        <v>4.7</v>
      </c>
      <c r="S14" s="30">
        <v>1.2070000000000001</v>
      </c>
      <c r="T14" s="31">
        <v>4</v>
      </c>
      <c r="U14" s="30">
        <v>0.13</v>
      </c>
      <c r="V14" s="31">
        <v>5</v>
      </c>
      <c r="W14" s="30">
        <v>0.64900000000000002</v>
      </c>
      <c r="X14" s="31">
        <v>5</v>
      </c>
      <c r="Y14" s="24"/>
      <c r="Z14" s="7">
        <v>3.9</v>
      </c>
      <c r="AA14" s="8">
        <v>0.85699999999999998</v>
      </c>
      <c r="AB14" s="7">
        <v>3</v>
      </c>
      <c r="AC14" s="8">
        <v>0.10100000000000001</v>
      </c>
      <c r="AD14" s="7">
        <v>5</v>
      </c>
      <c r="AE14" s="8">
        <v>0.48799999999999999</v>
      </c>
      <c r="AF14" s="7">
        <v>4</v>
      </c>
      <c r="AH14" s="9" t="s">
        <v>7</v>
      </c>
      <c r="AI14" s="10">
        <v>3.7</v>
      </c>
      <c r="AJ14" s="11">
        <v>0.91700000000000004</v>
      </c>
      <c r="AK14" s="10">
        <v>3</v>
      </c>
      <c r="AL14" s="11">
        <v>4.9000000000000002E-2</v>
      </c>
      <c r="AM14" s="10">
        <v>4</v>
      </c>
      <c r="AN14" s="11">
        <v>0.47699999999999998</v>
      </c>
      <c r="AO14" s="10">
        <v>4</v>
      </c>
      <c r="AQ14" s="14" t="s">
        <v>7</v>
      </c>
      <c r="AR14" s="15">
        <v>4.2</v>
      </c>
      <c r="AS14" s="16">
        <v>1.0409999999999999</v>
      </c>
      <c r="AT14" s="15">
        <v>4</v>
      </c>
      <c r="AU14" s="16">
        <v>0.105</v>
      </c>
      <c r="AV14" s="15">
        <v>5</v>
      </c>
      <c r="AW14" s="16">
        <v>0.45300000000000001</v>
      </c>
      <c r="AX14" s="15">
        <v>4</v>
      </c>
      <c r="AZ14" s="17" t="s">
        <v>7</v>
      </c>
      <c r="BA14" s="18">
        <v>4.2</v>
      </c>
      <c r="BB14" s="19">
        <v>1.294</v>
      </c>
      <c r="BC14" s="18">
        <v>4</v>
      </c>
      <c r="BD14" s="19">
        <v>8.5999999999999993E-2</v>
      </c>
      <c r="BE14" s="18">
        <v>5</v>
      </c>
      <c r="BF14" s="19">
        <v>0.40600000000000003</v>
      </c>
      <c r="BG14" s="18">
        <v>4</v>
      </c>
      <c r="BI14" s="17" t="s">
        <v>7</v>
      </c>
      <c r="BJ14" s="18">
        <v>3.2</v>
      </c>
      <c r="BK14" s="19">
        <v>1.24</v>
      </c>
      <c r="BL14" s="18">
        <v>4</v>
      </c>
      <c r="BM14" s="19">
        <v>-9.0999999999999998E-2</v>
      </c>
      <c r="BN14" s="18">
        <v>0</v>
      </c>
      <c r="BO14" s="19">
        <v>0.41099999999999998</v>
      </c>
      <c r="BP14" s="18">
        <v>4</v>
      </c>
      <c r="BR14" s="17" t="s">
        <v>7</v>
      </c>
      <c r="BS14" s="18">
        <v>3.4</v>
      </c>
      <c r="BT14" s="19">
        <v>1.4390000000000001</v>
      </c>
      <c r="BU14" s="18">
        <v>4</v>
      </c>
      <c r="BV14" s="19">
        <v>-1.0999999999999999E-2</v>
      </c>
      <c r="BW14" s="18">
        <v>1</v>
      </c>
      <c r="BX14" s="19">
        <v>0.39600000000000002</v>
      </c>
      <c r="BY14" s="18">
        <v>4</v>
      </c>
    </row>
    <row r="15" spans="1:77" ht="15" customHeight="1">
      <c r="A15" s="6" t="s">
        <v>8</v>
      </c>
      <c r="B15">
        <v>3.4</v>
      </c>
      <c r="C15">
        <v>0.58699999999999997</v>
      </c>
      <c r="D15" s="25">
        <v>2</v>
      </c>
      <c r="E15">
        <v>3.0000000000000001E-3</v>
      </c>
      <c r="F15">
        <v>4</v>
      </c>
      <c r="G15">
        <v>0.42499999999999999</v>
      </c>
      <c r="H15">
        <v>4</v>
      </c>
      <c r="J15">
        <v>3.9</v>
      </c>
      <c r="K15">
        <v>0.63</v>
      </c>
      <c r="L15">
        <v>3</v>
      </c>
      <c r="M15">
        <v>6.3E-2</v>
      </c>
      <c r="N15">
        <v>5</v>
      </c>
      <c r="O15">
        <v>0.48399999999999999</v>
      </c>
      <c r="P15">
        <v>4</v>
      </c>
      <c r="Q15" s="24"/>
      <c r="R15" s="29">
        <v>4.7</v>
      </c>
      <c r="S15" s="30">
        <v>1.139</v>
      </c>
      <c r="T15" s="31">
        <v>4</v>
      </c>
      <c r="U15" s="30">
        <v>8.6999999999999994E-2</v>
      </c>
      <c r="V15" s="31">
        <v>5</v>
      </c>
      <c r="W15" s="30">
        <v>0.52500000000000002</v>
      </c>
      <c r="X15" s="31">
        <v>5</v>
      </c>
      <c r="Y15" s="24"/>
      <c r="Z15" s="7">
        <v>4.7</v>
      </c>
      <c r="AA15" s="8">
        <v>1.012</v>
      </c>
      <c r="AB15" s="7">
        <v>4</v>
      </c>
      <c r="AC15" s="8">
        <v>7.2999999999999995E-2</v>
      </c>
      <c r="AD15" s="7">
        <v>5</v>
      </c>
      <c r="AE15" s="8">
        <v>0.51</v>
      </c>
      <c r="AF15" s="7">
        <v>5</v>
      </c>
      <c r="AH15" s="9" t="s">
        <v>8</v>
      </c>
      <c r="AI15" s="10">
        <v>4.7</v>
      </c>
      <c r="AJ15" s="11">
        <v>1.4950000000000001</v>
      </c>
      <c r="AK15" s="10">
        <v>4</v>
      </c>
      <c r="AL15" s="11">
        <v>0.09</v>
      </c>
      <c r="AM15" s="10">
        <v>5</v>
      </c>
      <c r="AN15" s="11">
        <v>0.5</v>
      </c>
      <c r="AO15" s="10">
        <v>5</v>
      </c>
      <c r="AQ15" s="14" t="s">
        <v>8</v>
      </c>
      <c r="AR15" s="15">
        <v>4.2</v>
      </c>
      <c r="AS15" s="16">
        <v>1.534</v>
      </c>
      <c r="AT15" s="15">
        <v>4</v>
      </c>
      <c r="AU15" s="16">
        <v>0.152</v>
      </c>
      <c r="AV15" s="15">
        <v>5</v>
      </c>
      <c r="AW15" s="16">
        <v>0.42299999999999999</v>
      </c>
      <c r="AX15" s="15">
        <v>4</v>
      </c>
      <c r="AZ15" s="17" t="s">
        <v>8</v>
      </c>
      <c r="BA15" s="18">
        <v>3.9</v>
      </c>
      <c r="BB15" s="19">
        <v>0.89800000000000002</v>
      </c>
      <c r="BC15" s="18">
        <v>3</v>
      </c>
      <c r="BD15" s="19">
        <v>0.10299999999999999</v>
      </c>
      <c r="BE15" s="18">
        <v>5</v>
      </c>
      <c r="BF15" s="19">
        <v>0.27700000000000002</v>
      </c>
      <c r="BG15" s="18">
        <v>4</v>
      </c>
      <c r="BI15" s="17" t="s">
        <v>8</v>
      </c>
      <c r="BJ15" s="18">
        <v>3.2</v>
      </c>
      <c r="BK15" s="19">
        <v>0.60299999999999998</v>
      </c>
      <c r="BL15" s="18">
        <v>3</v>
      </c>
      <c r="BM15" s="19">
        <v>3.5999999999999997E-2</v>
      </c>
      <c r="BN15" s="18">
        <v>4</v>
      </c>
      <c r="BO15" s="19">
        <v>0.20599999999999999</v>
      </c>
      <c r="BP15" s="18">
        <v>3</v>
      </c>
      <c r="BR15" s="17" t="s">
        <v>8</v>
      </c>
      <c r="BS15" s="18">
        <v>3.5</v>
      </c>
      <c r="BT15" s="19">
        <v>0.81299999999999994</v>
      </c>
      <c r="BU15" s="18">
        <v>3</v>
      </c>
      <c r="BV15" s="19">
        <v>2.9000000000000001E-2</v>
      </c>
      <c r="BW15" s="18">
        <v>3</v>
      </c>
      <c r="BX15" s="19">
        <v>0.25600000000000001</v>
      </c>
      <c r="BY15" s="18">
        <v>4</v>
      </c>
    </row>
    <row r="16" spans="1:77" ht="15" customHeight="1">
      <c r="A16" s="6" t="s">
        <v>9</v>
      </c>
      <c r="B16">
        <v>3.2</v>
      </c>
      <c r="C16">
        <v>1.0940000000000001</v>
      </c>
      <c r="D16" s="25">
        <v>4</v>
      </c>
      <c r="E16">
        <v>-7.0000000000000007E-2</v>
      </c>
      <c r="F16">
        <v>0</v>
      </c>
      <c r="G16">
        <v>0.26100000000000001</v>
      </c>
      <c r="H16">
        <v>4</v>
      </c>
      <c r="J16">
        <v>3.4</v>
      </c>
      <c r="K16">
        <v>1.175</v>
      </c>
      <c r="L16">
        <v>4</v>
      </c>
      <c r="M16">
        <v>-3.5999999999999997E-2</v>
      </c>
      <c r="N16">
        <v>1</v>
      </c>
      <c r="O16">
        <v>0.29499999999999998</v>
      </c>
      <c r="P16">
        <v>4</v>
      </c>
      <c r="Q16" s="24"/>
      <c r="R16" s="29">
        <v>4</v>
      </c>
      <c r="S16" s="30">
        <v>1.1879999999999999</v>
      </c>
      <c r="T16" s="31">
        <v>4</v>
      </c>
      <c r="U16" s="30">
        <v>4.2000000000000003E-2</v>
      </c>
      <c r="V16" s="31">
        <v>4</v>
      </c>
      <c r="W16" s="30">
        <v>0.307</v>
      </c>
      <c r="X16" s="31">
        <v>4</v>
      </c>
      <c r="Y16" s="24"/>
      <c r="Z16" s="7">
        <v>3.1</v>
      </c>
      <c r="AA16" s="8">
        <v>0.96399999999999997</v>
      </c>
      <c r="AB16" s="7">
        <v>3</v>
      </c>
      <c r="AC16" s="8">
        <v>-1.6E-2</v>
      </c>
      <c r="AD16" s="7">
        <v>1</v>
      </c>
      <c r="AE16" s="8">
        <v>0.25900000000000001</v>
      </c>
      <c r="AF16" s="7">
        <v>4</v>
      </c>
      <c r="AH16" s="9" t="s">
        <v>9</v>
      </c>
      <c r="AI16" s="10">
        <v>3.4</v>
      </c>
      <c r="AJ16" s="11">
        <v>1.129</v>
      </c>
      <c r="AK16" s="10">
        <v>4</v>
      </c>
      <c r="AL16" s="11">
        <v>-1.4E-2</v>
      </c>
      <c r="AM16" s="10">
        <v>1</v>
      </c>
      <c r="AN16" s="11">
        <v>0.28000000000000003</v>
      </c>
      <c r="AO16" s="10">
        <v>4</v>
      </c>
      <c r="AQ16" s="14" t="s">
        <v>9</v>
      </c>
      <c r="AR16" s="15">
        <v>4</v>
      </c>
      <c r="AS16" s="16">
        <v>1.139</v>
      </c>
      <c r="AT16" s="15">
        <v>4</v>
      </c>
      <c r="AU16" s="16">
        <v>4.5999999999999999E-2</v>
      </c>
      <c r="AV16" s="15">
        <v>4</v>
      </c>
      <c r="AW16" s="16">
        <v>0.29799999999999999</v>
      </c>
      <c r="AX16" s="15">
        <v>4</v>
      </c>
      <c r="AZ16" s="17" t="s">
        <v>9</v>
      </c>
      <c r="BA16" s="18">
        <v>3.7</v>
      </c>
      <c r="BB16" s="19">
        <v>0.96699999999999997</v>
      </c>
      <c r="BC16" s="18">
        <v>3</v>
      </c>
      <c r="BD16" s="19">
        <v>3.5999999999999997E-2</v>
      </c>
      <c r="BE16" s="18">
        <v>4</v>
      </c>
      <c r="BF16" s="19">
        <v>0.28000000000000003</v>
      </c>
      <c r="BG16" s="18">
        <v>4</v>
      </c>
      <c r="BI16" s="17" t="s">
        <v>9</v>
      </c>
      <c r="BJ16" s="18">
        <v>3.1</v>
      </c>
      <c r="BK16" s="19">
        <v>0.87</v>
      </c>
      <c r="BL16" s="18">
        <v>3</v>
      </c>
      <c r="BM16" s="19">
        <v>-1.4999999999999999E-2</v>
      </c>
      <c r="BN16" s="18">
        <v>1</v>
      </c>
      <c r="BO16" s="19">
        <v>0.26800000000000002</v>
      </c>
      <c r="BP16" s="18">
        <v>4</v>
      </c>
      <c r="BR16" s="17" t="s">
        <v>9</v>
      </c>
      <c r="BS16" s="18">
        <v>3.4</v>
      </c>
      <c r="BT16" s="19">
        <v>1.0349999999999999</v>
      </c>
      <c r="BU16" s="18">
        <v>4</v>
      </c>
      <c r="BV16" s="19">
        <v>-8.0000000000000002E-3</v>
      </c>
      <c r="BW16" s="18">
        <v>1</v>
      </c>
      <c r="BX16" s="19">
        <v>0.34399999999999997</v>
      </c>
      <c r="BY16" s="18">
        <v>4</v>
      </c>
    </row>
    <row r="17" spans="1:77" ht="15" customHeight="1">
      <c r="A17" s="6" t="s">
        <v>10</v>
      </c>
      <c r="B17">
        <v>3.2</v>
      </c>
      <c r="C17">
        <v>0.374</v>
      </c>
      <c r="D17" s="25">
        <v>2</v>
      </c>
      <c r="E17">
        <v>0.02</v>
      </c>
      <c r="F17">
        <v>3</v>
      </c>
      <c r="G17">
        <v>0.35399999999999998</v>
      </c>
      <c r="H17">
        <v>4</v>
      </c>
      <c r="J17">
        <v>2.8</v>
      </c>
      <c r="K17">
        <v>0.372</v>
      </c>
      <c r="L17">
        <v>2</v>
      </c>
      <c r="M17">
        <v>-2.3E-2</v>
      </c>
      <c r="N17">
        <v>1</v>
      </c>
      <c r="O17">
        <v>0.35099999999999998</v>
      </c>
      <c r="P17">
        <v>4</v>
      </c>
      <c r="Q17" s="24"/>
      <c r="R17" s="29">
        <v>3.2</v>
      </c>
      <c r="S17" s="30">
        <v>0.373</v>
      </c>
      <c r="T17" s="31">
        <v>2</v>
      </c>
      <c r="U17" s="30">
        <v>1.6E-2</v>
      </c>
      <c r="V17" s="31">
        <v>3</v>
      </c>
      <c r="W17" s="30">
        <v>0.36099999999999999</v>
      </c>
      <c r="X17" s="31">
        <v>4</v>
      </c>
      <c r="Y17" s="24"/>
      <c r="Z17" s="7">
        <v>2.8</v>
      </c>
      <c r="AA17" s="8">
        <v>0.38800000000000001</v>
      </c>
      <c r="AB17" s="7">
        <v>2</v>
      </c>
      <c r="AC17" s="8">
        <v>-2.9000000000000001E-2</v>
      </c>
      <c r="AD17" s="7">
        <v>1</v>
      </c>
      <c r="AE17" s="8">
        <v>0.312</v>
      </c>
      <c r="AF17" s="7">
        <v>4</v>
      </c>
      <c r="AH17" s="9" t="s">
        <v>10</v>
      </c>
      <c r="AI17" s="10">
        <v>3.2</v>
      </c>
      <c r="AJ17" s="11">
        <v>0.41699999999999998</v>
      </c>
      <c r="AK17" s="10">
        <v>2</v>
      </c>
      <c r="AL17" s="11">
        <v>2.1999999999999999E-2</v>
      </c>
      <c r="AM17" s="10">
        <v>3</v>
      </c>
      <c r="AN17" s="11">
        <v>0.32600000000000001</v>
      </c>
      <c r="AO17" s="10">
        <v>4</v>
      </c>
      <c r="AQ17" s="14" t="s">
        <v>10</v>
      </c>
      <c r="AR17" s="15">
        <v>3.6</v>
      </c>
      <c r="AS17" s="16">
        <v>0.438</v>
      </c>
      <c r="AT17" s="15">
        <v>2</v>
      </c>
      <c r="AU17" s="16">
        <v>6.6000000000000003E-2</v>
      </c>
      <c r="AV17" s="15">
        <v>5</v>
      </c>
      <c r="AW17" s="16">
        <v>0.376</v>
      </c>
      <c r="AX17" s="15">
        <v>4</v>
      </c>
      <c r="AZ17" s="17" t="s">
        <v>10</v>
      </c>
      <c r="BA17" s="18">
        <v>3.3</v>
      </c>
      <c r="BB17" s="19">
        <v>0.29799999999999999</v>
      </c>
      <c r="BC17" s="18">
        <v>1</v>
      </c>
      <c r="BD17" s="19">
        <v>0.08</v>
      </c>
      <c r="BE17" s="18">
        <v>5</v>
      </c>
      <c r="BF17" s="19">
        <v>0.28599999999999998</v>
      </c>
      <c r="BG17" s="18">
        <v>4</v>
      </c>
      <c r="BI17" s="17" t="s">
        <v>10</v>
      </c>
      <c r="BJ17" s="18">
        <v>2</v>
      </c>
      <c r="BK17" s="19">
        <v>0.214</v>
      </c>
      <c r="BL17" s="18">
        <v>1</v>
      </c>
      <c r="BM17" s="19">
        <v>-1.7999999999999999E-2</v>
      </c>
      <c r="BN17" s="18">
        <v>1</v>
      </c>
      <c r="BO17" s="19">
        <v>0.20100000000000001</v>
      </c>
      <c r="BP17" s="18">
        <v>3</v>
      </c>
      <c r="BR17" s="17" t="s">
        <v>10</v>
      </c>
      <c r="BS17" s="18">
        <v>2.9</v>
      </c>
      <c r="BT17" s="19">
        <v>0.27300000000000002</v>
      </c>
      <c r="BU17" s="18">
        <v>1</v>
      </c>
      <c r="BV17" s="19">
        <v>1.6E-2</v>
      </c>
      <c r="BW17" s="18">
        <v>3</v>
      </c>
      <c r="BX17" s="19">
        <v>0.28100000000000003</v>
      </c>
      <c r="BY17" s="18">
        <v>4</v>
      </c>
    </row>
    <row r="18" spans="1:77" ht="15" customHeight="1">
      <c r="A18" s="6" t="s">
        <v>11</v>
      </c>
      <c r="B18">
        <v>3.1</v>
      </c>
      <c r="C18">
        <v>0.50900000000000001</v>
      </c>
      <c r="D18" s="25">
        <v>2</v>
      </c>
      <c r="E18">
        <v>1.9E-2</v>
      </c>
      <c r="F18">
        <v>3</v>
      </c>
      <c r="G18">
        <v>0.47499999999999998</v>
      </c>
      <c r="H18">
        <v>4</v>
      </c>
      <c r="J18">
        <v>3.6</v>
      </c>
      <c r="K18">
        <v>0.45300000000000001</v>
      </c>
      <c r="L18">
        <v>2</v>
      </c>
      <c r="M18">
        <v>5.7000000000000002E-2</v>
      </c>
      <c r="N18">
        <v>5</v>
      </c>
      <c r="O18">
        <v>0.434</v>
      </c>
      <c r="P18">
        <v>4</v>
      </c>
      <c r="Q18" s="24"/>
      <c r="R18" s="29">
        <v>3.6</v>
      </c>
      <c r="S18" s="30">
        <v>0.438</v>
      </c>
      <c r="T18" s="31">
        <v>2</v>
      </c>
      <c r="U18" s="30">
        <v>9.1999999999999998E-2</v>
      </c>
      <c r="V18" s="31">
        <v>5</v>
      </c>
      <c r="W18" s="30">
        <v>0.47599999999999998</v>
      </c>
      <c r="X18" s="31">
        <v>4</v>
      </c>
      <c r="Y18" s="24"/>
      <c r="Z18" s="7">
        <v>3.6</v>
      </c>
      <c r="AA18" s="8">
        <v>0.433</v>
      </c>
      <c r="AB18" s="7">
        <v>2</v>
      </c>
      <c r="AC18" s="8">
        <v>9.2999999999999999E-2</v>
      </c>
      <c r="AD18" s="7">
        <v>5</v>
      </c>
      <c r="AE18" s="8">
        <v>0.435</v>
      </c>
      <c r="AF18" s="7">
        <v>4</v>
      </c>
      <c r="AH18" s="9" t="s">
        <v>11</v>
      </c>
      <c r="AI18" s="10">
        <v>3.2</v>
      </c>
      <c r="AJ18" s="11">
        <v>0.34699999999999998</v>
      </c>
      <c r="AK18" s="10">
        <v>2</v>
      </c>
      <c r="AL18" s="11">
        <v>0.02</v>
      </c>
      <c r="AM18" s="10">
        <v>3</v>
      </c>
      <c r="AN18" s="11">
        <v>0.38</v>
      </c>
      <c r="AO18" s="10">
        <v>4</v>
      </c>
      <c r="AQ18" s="14" t="s">
        <v>11</v>
      </c>
      <c r="AR18" s="15">
        <v>3.6</v>
      </c>
      <c r="AS18" s="16">
        <v>0.34100000000000003</v>
      </c>
      <c r="AT18" s="15">
        <v>2</v>
      </c>
      <c r="AU18" s="16">
        <v>0.2</v>
      </c>
      <c r="AV18" s="15">
        <v>5</v>
      </c>
      <c r="AW18" s="16">
        <v>0.38800000000000001</v>
      </c>
      <c r="AX18" s="15">
        <v>4</v>
      </c>
      <c r="AZ18" s="17" t="s">
        <v>11</v>
      </c>
      <c r="BA18" s="18">
        <v>3.3</v>
      </c>
      <c r="BB18" s="19">
        <v>0.27800000000000002</v>
      </c>
      <c r="BC18" s="18">
        <v>1</v>
      </c>
      <c r="BD18" s="19">
        <v>5.6000000000000001E-2</v>
      </c>
      <c r="BE18" s="18">
        <v>5</v>
      </c>
      <c r="BF18" s="19">
        <v>0.316</v>
      </c>
      <c r="BG18" s="18">
        <v>4</v>
      </c>
      <c r="BI18" s="17" t="s">
        <v>11</v>
      </c>
      <c r="BJ18" s="18">
        <v>2.2999999999999998</v>
      </c>
      <c r="BK18" s="19">
        <v>0.24299999999999999</v>
      </c>
      <c r="BL18" s="18">
        <v>1</v>
      </c>
      <c r="BM18" s="19">
        <v>-0.435</v>
      </c>
      <c r="BN18" s="18">
        <v>0</v>
      </c>
      <c r="BO18" s="19">
        <v>0.26800000000000002</v>
      </c>
      <c r="BP18" s="18">
        <v>4</v>
      </c>
      <c r="BR18" s="17" t="s">
        <v>11</v>
      </c>
      <c r="BS18" s="18">
        <v>2.5</v>
      </c>
      <c r="BT18" s="19">
        <v>0.245</v>
      </c>
      <c r="BU18" s="18">
        <v>1</v>
      </c>
      <c r="BV18" s="19">
        <v>-4.9000000000000002E-2</v>
      </c>
      <c r="BW18" s="18">
        <v>1</v>
      </c>
      <c r="BX18" s="19">
        <v>0.27400000000000002</v>
      </c>
      <c r="BY18" s="18">
        <v>4</v>
      </c>
    </row>
    <row r="19" spans="1:77" ht="15" customHeight="1">
      <c r="A19" s="6" t="s">
        <v>12</v>
      </c>
      <c r="B19">
        <v>3.1</v>
      </c>
      <c r="C19">
        <v>0.94</v>
      </c>
      <c r="D19" s="25">
        <v>3</v>
      </c>
      <c r="E19">
        <v>-2.3E-2</v>
      </c>
      <c r="F19">
        <v>1</v>
      </c>
      <c r="G19">
        <v>0.28899999999999998</v>
      </c>
      <c r="H19">
        <v>4</v>
      </c>
      <c r="J19">
        <v>3.1</v>
      </c>
      <c r="K19">
        <v>0.94399999999999995</v>
      </c>
      <c r="L19">
        <v>3</v>
      </c>
      <c r="M19">
        <v>-4.4999999999999998E-2</v>
      </c>
      <c r="N19">
        <v>1</v>
      </c>
      <c r="O19">
        <v>0.312</v>
      </c>
      <c r="P19">
        <v>4</v>
      </c>
      <c r="Q19" s="24"/>
      <c r="R19" s="29">
        <v>3.8</v>
      </c>
      <c r="S19" s="30">
        <v>1.024</v>
      </c>
      <c r="T19" s="31">
        <v>4</v>
      </c>
      <c r="U19" s="30">
        <v>2.7E-2</v>
      </c>
      <c r="V19" s="31">
        <v>3</v>
      </c>
      <c r="W19" s="30">
        <v>0.373</v>
      </c>
      <c r="X19" s="31">
        <v>4</v>
      </c>
      <c r="Y19" s="24"/>
      <c r="Z19" s="7">
        <v>3.5</v>
      </c>
      <c r="AA19" s="8">
        <v>0.94399999999999995</v>
      </c>
      <c r="AB19" s="7">
        <v>3</v>
      </c>
      <c r="AC19" s="8">
        <v>0.01</v>
      </c>
      <c r="AD19" s="7">
        <v>3</v>
      </c>
      <c r="AE19" s="8">
        <v>0.36099999999999999</v>
      </c>
      <c r="AF19" s="7">
        <v>4</v>
      </c>
      <c r="AH19" s="9" t="s">
        <v>12</v>
      </c>
      <c r="AI19" s="10">
        <v>3.3</v>
      </c>
      <c r="AJ19" s="11">
        <v>0.90400000000000003</v>
      </c>
      <c r="AK19" s="10">
        <v>3</v>
      </c>
      <c r="AL19" s="11">
        <v>6.0000000000000001E-3</v>
      </c>
      <c r="AM19" s="10">
        <v>2</v>
      </c>
      <c r="AN19" s="11">
        <v>0.34899999999999998</v>
      </c>
      <c r="AO19" s="10">
        <v>4</v>
      </c>
      <c r="AQ19" s="14" t="s">
        <v>12</v>
      </c>
      <c r="AR19" s="15">
        <v>4.2</v>
      </c>
      <c r="AS19" s="16">
        <v>1.0069999999999999</v>
      </c>
      <c r="AT19" s="15">
        <v>4</v>
      </c>
      <c r="AU19" s="16">
        <v>7.9000000000000001E-2</v>
      </c>
      <c r="AV19" s="15">
        <v>5</v>
      </c>
      <c r="AW19" s="16">
        <v>0.36899999999999999</v>
      </c>
      <c r="AX19" s="15">
        <v>4</v>
      </c>
      <c r="AZ19" s="17" t="s">
        <v>12</v>
      </c>
      <c r="BA19" s="18">
        <v>3.9</v>
      </c>
      <c r="BB19" s="19">
        <v>0.75600000000000001</v>
      </c>
      <c r="BC19" s="18">
        <v>3</v>
      </c>
      <c r="BD19" s="19">
        <v>5.2999999999999999E-2</v>
      </c>
      <c r="BE19" s="18">
        <v>5</v>
      </c>
      <c r="BF19" s="19">
        <v>0.28299999999999997</v>
      </c>
      <c r="BG19" s="18">
        <v>4</v>
      </c>
      <c r="BI19" s="17" t="s">
        <v>12</v>
      </c>
      <c r="BJ19" s="18">
        <v>2.6</v>
      </c>
      <c r="BK19" s="19">
        <v>0.76</v>
      </c>
      <c r="BL19" s="18">
        <v>3</v>
      </c>
      <c r="BM19" s="19">
        <v>-3.7999999999999999E-2</v>
      </c>
      <c r="BN19" s="18">
        <v>1</v>
      </c>
      <c r="BO19" s="19">
        <v>0.24299999999999999</v>
      </c>
      <c r="BP19" s="18">
        <v>3</v>
      </c>
      <c r="BR19" s="17" t="s">
        <v>12</v>
      </c>
      <c r="BS19" s="18">
        <v>3.3</v>
      </c>
      <c r="BT19" s="19">
        <v>0.92900000000000005</v>
      </c>
      <c r="BU19" s="18">
        <v>3</v>
      </c>
      <c r="BV19" s="19">
        <v>6.0000000000000001E-3</v>
      </c>
      <c r="BW19" s="18">
        <v>2</v>
      </c>
      <c r="BX19" s="19">
        <v>0.33100000000000002</v>
      </c>
      <c r="BY19" s="18">
        <v>4</v>
      </c>
    </row>
    <row r="20" spans="1:77" ht="15" customHeight="1">
      <c r="A20" s="6" t="s">
        <v>13</v>
      </c>
      <c r="B20">
        <v>2.1</v>
      </c>
      <c r="C20">
        <v>0.47</v>
      </c>
      <c r="D20" s="25">
        <v>2</v>
      </c>
      <c r="E20">
        <v>-9.2999999999999999E-2</v>
      </c>
      <c r="F20">
        <v>0</v>
      </c>
      <c r="G20">
        <v>0.10199999999999999</v>
      </c>
      <c r="H20">
        <v>3</v>
      </c>
      <c r="J20">
        <v>2.4</v>
      </c>
      <c r="K20">
        <v>0.93100000000000005</v>
      </c>
      <c r="L20">
        <v>3</v>
      </c>
      <c r="M20">
        <v>-7.0000000000000007E-2</v>
      </c>
      <c r="N20">
        <v>0</v>
      </c>
      <c r="O20">
        <v>0.22800000000000001</v>
      </c>
      <c r="P20">
        <v>3</v>
      </c>
      <c r="Q20" s="24"/>
      <c r="R20" s="29">
        <v>3.4</v>
      </c>
      <c r="S20" s="30">
        <v>1.1160000000000001</v>
      </c>
      <c r="T20" s="31">
        <v>4</v>
      </c>
      <c r="U20" s="30">
        <v>-8.0000000000000002E-3</v>
      </c>
      <c r="V20" s="31">
        <v>1</v>
      </c>
      <c r="W20" s="30">
        <v>0.307</v>
      </c>
      <c r="X20" s="31">
        <v>4</v>
      </c>
      <c r="Y20" s="24"/>
      <c r="Z20" s="7">
        <v>3.4</v>
      </c>
      <c r="AA20" s="8">
        <v>1.177</v>
      </c>
      <c r="AB20" s="7">
        <v>4</v>
      </c>
      <c r="AC20" s="8">
        <v>-2.1000000000000001E-2</v>
      </c>
      <c r="AD20" s="7">
        <v>1</v>
      </c>
      <c r="AE20" s="8">
        <v>0.307</v>
      </c>
      <c r="AF20" s="7">
        <v>4</v>
      </c>
      <c r="AH20" s="9" t="s">
        <v>13</v>
      </c>
      <c r="AI20" s="10">
        <v>3.4</v>
      </c>
      <c r="AJ20" s="11">
        <v>1.5609999999999999</v>
      </c>
      <c r="AK20" s="10">
        <v>4</v>
      </c>
      <c r="AL20" s="11">
        <v>-2.3E-2</v>
      </c>
      <c r="AM20" s="10">
        <v>1</v>
      </c>
      <c r="AN20" s="11">
        <v>0.32500000000000001</v>
      </c>
      <c r="AO20" s="10">
        <v>4</v>
      </c>
      <c r="AQ20" s="14" t="s">
        <v>13</v>
      </c>
      <c r="AR20" s="15">
        <v>4.5</v>
      </c>
      <c r="AS20" s="16">
        <v>4.2539999999999996</v>
      </c>
      <c r="AT20" s="15">
        <v>5</v>
      </c>
      <c r="AU20" s="16">
        <v>9.1999999999999998E-2</v>
      </c>
      <c r="AV20" s="15">
        <v>5</v>
      </c>
      <c r="AW20" s="16">
        <v>0.35299999999999998</v>
      </c>
      <c r="AX20" s="15">
        <v>4</v>
      </c>
      <c r="AZ20" s="17" t="s">
        <v>13</v>
      </c>
      <c r="BA20" s="18">
        <v>4.0999999999999996</v>
      </c>
      <c r="BB20" s="19">
        <v>2.6909999999999998</v>
      </c>
      <c r="BC20" s="18">
        <v>5</v>
      </c>
      <c r="BD20" s="19">
        <v>2.9000000000000001E-2</v>
      </c>
      <c r="BE20" s="18">
        <v>3</v>
      </c>
      <c r="BF20" s="19">
        <v>0.26300000000000001</v>
      </c>
      <c r="BG20" s="18">
        <v>4</v>
      </c>
      <c r="BI20" s="17" t="s">
        <v>13</v>
      </c>
      <c r="BJ20" s="18">
        <v>3.2</v>
      </c>
      <c r="BK20" s="19">
        <v>2.9460000000000002</v>
      </c>
      <c r="BL20" s="18">
        <v>5</v>
      </c>
      <c r="BM20" s="19">
        <v>-8.9999999999999993E-3</v>
      </c>
      <c r="BN20" s="18">
        <v>1</v>
      </c>
      <c r="BO20" s="19">
        <v>0.246</v>
      </c>
      <c r="BP20" s="18">
        <v>3</v>
      </c>
      <c r="BR20" s="17" t="s">
        <v>13</v>
      </c>
      <c r="BS20" s="18">
        <v>4.0999999999999996</v>
      </c>
      <c r="BT20" s="19">
        <v>2.9729999999999999</v>
      </c>
      <c r="BU20" s="18">
        <v>5</v>
      </c>
      <c r="BV20" s="19">
        <v>0.01</v>
      </c>
      <c r="BW20" s="18">
        <v>3</v>
      </c>
      <c r="BX20" s="19">
        <v>0.28899999999999998</v>
      </c>
      <c r="BY20" s="18">
        <v>4</v>
      </c>
    </row>
    <row r="21" spans="1:77" ht="15" customHeight="1">
      <c r="A21" s="6" t="s">
        <v>14</v>
      </c>
      <c r="B21">
        <v>3.5</v>
      </c>
      <c r="C21">
        <v>0.72499999999999998</v>
      </c>
      <c r="D21" s="25">
        <v>3</v>
      </c>
      <c r="E21">
        <v>2.7E-2</v>
      </c>
      <c r="F21">
        <v>3</v>
      </c>
      <c r="G21">
        <v>0.29799999999999999</v>
      </c>
      <c r="H21">
        <v>4</v>
      </c>
      <c r="J21">
        <v>3.1</v>
      </c>
      <c r="K21">
        <v>0.75800000000000001</v>
      </c>
      <c r="L21">
        <v>3</v>
      </c>
      <c r="M21">
        <v>-1.0999999999999999E-2</v>
      </c>
      <c r="N21">
        <v>1</v>
      </c>
      <c r="O21">
        <v>0.25700000000000001</v>
      </c>
      <c r="P21">
        <v>4</v>
      </c>
      <c r="Q21" s="24"/>
      <c r="R21" s="29">
        <v>3.5</v>
      </c>
      <c r="S21" s="30">
        <v>0.747</v>
      </c>
      <c r="T21" s="31">
        <v>3</v>
      </c>
      <c r="U21" s="32">
        <v>1.3000000000000001E-2</v>
      </c>
      <c r="V21" s="31">
        <v>3</v>
      </c>
      <c r="W21" s="30">
        <v>0.26200000000000001</v>
      </c>
      <c r="X21" s="31">
        <v>4</v>
      </c>
      <c r="Y21" s="24"/>
      <c r="Z21" s="7">
        <v>3.3</v>
      </c>
      <c r="AA21" s="8">
        <v>0.69299999999999995</v>
      </c>
      <c r="AB21" s="7">
        <v>3</v>
      </c>
      <c r="AC21" s="8">
        <v>3.0000000000000001E-3</v>
      </c>
      <c r="AD21" s="7">
        <v>2</v>
      </c>
      <c r="AE21" s="8">
        <v>0.25</v>
      </c>
      <c r="AF21" s="7">
        <v>4</v>
      </c>
      <c r="AH21" s="9" t="s">
        <v>14</v>
      </c>
      <c r="AI21" s="10">
        <v>2.6</v>
      </c>
      <c r="AJ21" s="11">
        <v>0.65400000000000003</v>
      </c>
      <c r="AK21" s="10">
        <v>3</v>
      </c>
      <c r="AL21" s="11">
        <v>-8.0000000000000002E-3</v>
      </c>
      <c r="AM21" s="10">
        <v>1</v>
      </c>
      <c r="AN21" s="11">
        <v>0.24299999999999999</v>
      </c>
      <c r="AO21" s="10">
        <v>3</v>
      </c>
      <c r="AQ21" s="14" t="s">
        <v>14</v>
      </c>
      <c r="AR21" s="15">
        <v>2.2999999999999998</v>
      </c>
      <c r="AS21" s="16">
        <v>0.59799999999999998</v>
      </c>
      <c r="AT21" s="15">
        <v>2</v>
      </c>
      <c r="AU21" s="14" t="s">
        <v>24</v>
      </c>
      <c r="AV21" s="15">
        <v>1</v>
      </c>
      <c r="AW21" s="16">
        <v>0.21199999999999999</v>
      </c>
      <c r="AX21" s="15">
        <v>3</v>
      </c>
      <c r="AZ21" s="17" t="s">
        <v>14</v>
      </c>
      <c r="BA21" s="18">
        <v>3.7</v>
      </c>
      <c r="BB21" s="19">
        <v>0.89600000000000002</v>
      </c>
      <c r="BC21" s="18">
        <v>3</v>
      </c>
      <c r="BD21" s="19">
        <v>4.7E-2</v>
      </c>
      <c r="BE21" s="18">
        <v>4</v>
      </c>
      <c r="BF21" s="19">
        <v>0.27</v>
      </c>
      <c r="BG21" s="18">
        <v>4</v>
      </c>
      <c r="BI21" s="17" t="s">
        <v>14</v>
      </c>
      <c r="BJ21" s="18">
        <v>3.8</v>
      </c>
      <c r="BK21" s="19">
        <v>1.355</v>
      </c>
      <c r="BL21" s="18">
        <v>4</v>
      </c>
      <c r="BM21" s="19">
        <v>2.1000000000000001E-2</v>
      </c>
      <c r="BN21" s="18">
        <v>3</v>
      </c>
      <c r="BO21" s="19">
        <v>0.27400000000000002</v>
      </c>
      <c r="BP21" s="18">
        <v>4</v>
      </c>
      <c r="BR21" s="17" t="s">
        <v>14</v>
      </c>
      <c r="BS21" s="18">
        <v>4.0999999999999996</v>
      </c>
      <c r="BT21" s="19">
        <v>2.6619999999999999</v>
      </c>
      <c r="BU21" s="18">
        <v>5</v>
      </c>
      <c r="BV21" s="19">
        <v>2.7E-2</v>
      </c>
      <c r="BW21" s="18">
        <v>3</v>
      </c>
      <c r="BX21" s="19">
        <v>0.26900000000000002</v>
      </c>
      <c r="BY21" s="18">
        <v>4</v>
      </c>
    </row>
    <row r="22" spans="1:77" ht="15" customHeight="1"/>
    <row r="24" spans="1:77" ht="15" customHeight="1"/>
    <row r="45" spans="43:50" ht="16.5" thickBot="1">
      <c r="AQ45" s="12"/>
      <c r="AR45" s="13"/>
      <c r="AS45" s="12"/>
      <c r="AT45" s="13"/>
      <c r="AU45" s="12"/>
      <c r="AV45" s="13"/>
      <c r="AW45" s="12"/>
      <c r="AX45" s="13"/>
    </row>
    <row r="46" spans="43:50" ht="16.5" thickTop="1"/>
  </sheetData>
  <mergeCells count="30">
    <mergeCell ref="BX4:BY4"/>
    <mergeCell ref="BO4:BP4"/>
    <mergeCell ref="BR4:BR5"/>
    <mergeCell ref="BS4:BS5"/>
    <mergeCell ref="BT4:BU4"/>
    <mergeCell ref="BV4:BW4"/>
    <mergeCell ref="BF4:BG4"/>
    <mergeCell ref="BI4:BI5"/>
    <mergeCell ref="BJ4:BJ5"/>
    <mergeCell ref="BK4:BL4"/>
    <mergeCell ref="BM4:BN4"/>
    <mergeCell ref="AI4:AI5"/>
    <mergeCell ref="AJ4:AK4"/>
    <mergeCell ref="AL4:AM4"/>
    <mergeCell ref="AN4:AO4"/>
    <mergeCell ref="AH4:AH5"/>
    <mergeCell ref="AZ4:AZ5"/>
    <mergeCell ref="BA4:BA5"/>
    <mergeCell ref="BB4:BC4"/>
    <mergeCell ref="BD4:BE4"/>
    <mergeCell ref="AQ4:AQ5"/>
    <mergeCell ref="AR4:AR5"/>
    <mergeCell ref="AS4:AT4"/>
    <mergeCell ref="AU4:AV4"/>
    <mergeCell ref="AW4:AX4"/>
    <mergeCell ref="A4:A5"/>
    <mergeCell ref="Z4:Z5"/>
    <mergeCell ref="AA4:AB4"/>
    <mergeCell ref="AC4:AD4"/>
    <mergeCell ref="AE4:AF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2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2.8</v>
      </c>
      <c r="E4">
        <f>INDEX(Data!$J$8:$P$21,MATCH($C$1,Data!$A$8:$A$21,0),MATCH($C4,Data!$J$7:$P$7,0))</f>
        <v>2.2999999999999998</v>
      </c>
      <c r="F4">
        <f>INDEX(Data!$R$8:$X$21,MATCH($C$1,Data!$A$8:$A$21,0),MATCH($C4,Data!$R$7:$X$7,0))</f>
        <v>1</v>
      </c>
      <c r="G4">
        <f>INDEX(Data!$Z$8:$AF$21,MATCH('Central St.'!$C$1,Data!$A$8:$A$21,0),MATCH('Central St.'!$C4,Data!$Z$7:$AF$7,0))</f>
        <v>1.3</v>
      </c>
      <c r="H4">
        <f>INDEX(Data!$AI$8:$AO$21,MATCH('Central St.'!$C$1,Data!$A$8:$A$21,0),MATCH('Central St.'!$C4,Data!$AI$7:$AO$7,0))</f>
        <v>3.6</v>
      </c>
      <c r="I4">
        <f>INDEX(Data!$AR$8:$AX$21,MATCH('Central St.'!$C$1,Data!$A$8:$A$21,0),MATCH('Central St.'!$C4,Data!$AR$7:$AX$7,0))</f>
        <v>4</v>
      </c>
      <c r="J4">
        <f>INDEX(Data!$BA$8:$BG$21,MATCH('Central St.'!$C$1,Data!$A$8:$A$21,0),MATCH('Central St.'!$C4,Data!$BA$7:$BG$7,0))</f>
        <v>3.1</v>
      </c>
      <c r="K4">
        <f>INDEX(Data!$BJ$8:$BP$21,MATCH('Central St.'!$C$1,Data!$A$8:$A$21,0),MATCH('Central St.'!$C4,Data!$BJ$7:$BP$7,0))</f>
        <v>4</v>
      </c>
      <c r="L4">
        <f>INDEX(Data!$BS$8:$BY$21,MATCH('Central St.'!$C$1,Data!$A$8:$A$21,0),MATCH('Central St.'!$C4,Data!$BS$7:$BY$7,0))</f>
        <v>2.7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0.22</v>
      </c>
      <c r="E5" s="40">
        <f>INDEX(Data!$J$8:$P$21,MATCH($C$1,Data!$A$8:$A$21,0),MATCH($C5,Data!$J$7:$P$7,0))</f>
        <v>0.28000000000000003</v>
      </c>
      <c r="F5" s="40">
        <f>INDEX(Data!$R$8:$X$21,MATCH($C$1,Data!$A$8:$A$21,0),MATCH($C5,Data!$R$7:$X$7,0))</f>
        <v>6.0999999999999999E-2</v>
      </c>
      <c r="G5" s="40">
        <f>INDEX(Data!$Z$8:$AF$21,MATCH('Central St.'!$C$1,Data!$A$8:$A$21,0),MATCH('Central St.'!$C5,Data!$Z$7:$AF$7,0))</f>
        <v>0.21199999999999999</v>
      </c>
      <c r="H5" s="40">
        <f>INDEX(Data!$AI$8:$AO$21,MATCH('Central St.'!$C$1,Data!$A$8:$A$21,0),MATCH('Central St.'!$C5,Data!$AI$7:$AO$7,0))</f>
        <v>4.4429999999999996</v>
      </c>
      <c r="I5" s="40">
        <f>INDEX(Data!$AR$8:$AX$21,MATCH('Central St.'!$C$1,Data!$A$8:$A$21,0),MATCH('Central St.'!$C5,Data!$AR$7:$AX$7,0))</f>
        <v>5.234</v>
      </c>
      <c r="J5" s="40">
        <f>INDEX(Data!$BA$8:$BG$21,MATCH('Central St.'!$C$1,Data!$A$8:$A$21,0),MATCH('Central St.'!$C5,Data!$BA$7:$BG$7,0))</f>
        <v>3.6139999999999999</v>
      </c>
      <c r="K5" s="40">
        <f>INDEX(Data!$BJ$8:$BP$21,MATCH('Central St.'!$C$1,Data!$A$8:$A$21,0),MATCH('Central St.'!$C5,Data!$BJ$7:$BP$7,0))</f>
        <v>3.8929999999999998</v>
      </c>
      <c r="L5" s="40">
        <f>INDEX(Data!$BS$8:$BY$21,MATCH('Central St.'!$C$1,Data!$A$8:$A$21,0),MATCH('Central St.'!$C5,Data!$BS$7:$BY$7,0))</f>
        <v>2.5739999999999998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1</v>
      </c>
      <c r="E6">
        <f>INDEX(Data!$J$8:$P$21,MATCH($C$1,Data!$A$8:$A$21,0),MATCH($C6,Data!$J$7:$P$7,0))</f>
        <v>1</v>
      </c>
      <c r="F6">
        <f>INDEX(Data!$R$8:$X$21,MATCH($C$1,Data!$A$8:$A$21,0),MATCH($C6,Data!$R$7:$X$7,0))</f>
        <v>1</v>
      </c>
      <c r="G6">
        <f>INDEX(Data!$Z$8:$AF$21,MATCH('Central St.'!$C$1,Data!$A$8:$A$21,0),MATCH('Central St.'!$C6,Data!$Z$7:$AF$7,0))</f>
        <v>1</v>
      </c>
      <c r="H6">
        <f>INDEX(Data!$AI$8:$AO$21,MATCH('Central St.'!$C$1,Data!$A$8:$A$21,0),MATCH('Central St.'!$C6,Data!$AI$7:$AO$7,0))</f>
        <v>5</v>
      </c>
      <c r="I6">
        <f>INDEX(Data!$AR$8:$AX$21,MATCH('Central St.'!$C$1,Data!$A$8:$A$21,0),MATCH('Central St.'!$C6,Data!$AR$7:$AX$7,0))</f>
        <v>5</v>
      </c>
      <c r="J6">
        <f>INDEX(Data!$BA$8:$BG$21,MATCH('Central St.'!$C$1,Data!$A$8:$A$21,0),MATCH('Central St.'!$C6,Data!$BA$7:$BG$7,0))</f>
        <v>5</v>
      </c>
      <c r="K6">
        <f>INDEX(Data!$BJ$8:$BP$21,MATCH('Central St.'!$C$1,Data!$A$8:$A$21,0),MATCH('Central St.'!$C6,Data!$BJ$7:$BP$7,0))</f>
        <v>5</v>
      </c>
      <c r="L6">
        <f>INDEX(Data!$BS$8:$BY$21,MATCH('Central St.'!$C$1,Data!$A$8:$A$21,0),MATCH('Central St.'!$C6,Data!$BS$7:$BY$7,0))</f>
        <v>5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7.0999999999999994E-2</v>
      </c>
      <c r="E7">
        <f>INDEX(Data!$J$8:$P$21,MATCH($C$1,Data!$A$8:$A$21,0),MATCH($C7,Data!$J$7:$P$7,0))</f>
        <v>0.26</v>
      </c>
      <c r="F7">
        <f>INDEX(Data!$R$8:$X$21,MATCH($C$1,Data!$A$8:$A$21,0),MATCH($C7,Data!$R$7:$X$7,0))</f>
        <v>-2E-3</v>
      </c>
      <c r="G7" s="20">
        <f>INDEX(Data!$Z$8:$AF$21,MATCH('Central St.'!$C$1,Data!$A$8:$A$21,0),MATCH('Central St.'!$C7,Data!$Z$7:$AF$7,0))</f>
        <v>-0.122</v>
      </c>
      <c r="H7" s="20">
        <f>INDEX(Data!$AI$8:$AO$21,MATCH('Central St.'!$C$1,Data!$A$8:$A$21,0),MATCH('Central St.'!$C7,Data!$AI$7:$AO$7,0))</f>
        <v>1.6E-2</v>
      </c>
      <c r="I7" s="20">
        <f>INDEX(Data!$AR$8:$AX$21,MATCH('Central St.'!$C$1,Data!$A$8:$A$21,0),MATCH('Central St.'!$C7,Data!$AR$7:$AX$7,0))</f>
        <v>7.8E-2</v>
      </c>
      <c r="J7" s="20">
        <f>INDEX(Data!$BA$8:$BG$21,MATCH('Central St.'!$C$1,Data!$A$8:$A$21,0),MATCH('Central St.'!$C7,Data!$BA$7:$BG$7,0))</f>
        <v>1.2999999999999999E-2</v>
      </c>
      <c r="K7" s="20">
        <f>INDEX(Data!$BJ$8:$BP$21,MATCH('Central St.'!$C$1,Data!$A$8:$A$21,0),MATCH('Central St.'!$C7,Data!$BJ$7:$BP$7,0))</f>
        <v>0.161</v>
      </c>
      <c r="L7" s="20">
        <f>INDEX(Data!$BS$8:$BY$21,MATCH('Central St.'!$C$1,Data!$A$8:$A$21,0),MATCH('Central St.'!$C7,Data!$BS$7:$BY$7,0))</f>
        <v>-1.7999999999999999E-2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5</v>
      </c>
      <c r="E8">
        <f>INDEX(Data!$J$8:$P$21,MATCH($C$1,Data!$A$8:$A$21,0),MATCH($C8,Data!$J$7:$P$7,0))</f>
        <v>5</v>
      </c>
      <c r="F8">
        <f>INDEX(Data!$R$8:$X$21,MATCH($C$1,Data!$A$8:$A$21,0),MATCH($C8,Data!$R$7:$X$7,0))</f>
        <v>1</v>
      </c>
      <c r="G8">
        <f>INDEX(Data!$Z$8:$AF$21,MATCH('Central St.'!$C$1,Data!$A$8:$A$21,0),MATCH('Central St.'!$C8,Data!$Z$7:$AF$7,0))</f>
        <v>0</v>
      </c>
      <c r="H8">
        <f>INDEX(Data!$AI$8:$AO$21,MATCH('Central St.'!$C$1,Data!$A$8:$A$21,0),MATCH('Central St.'!$C8,Data!$AI$7:$AO$7,0))</f>
        <v>3</v>
      </c>
      <c r="I8">
        <f>INDEX(Data!$AR$8:$AX$21,MATCH('Central St.'!$C$1,Data!$A$8:$A$21,0),MATCH('Central St.'!$C8,Data!$AR$7:$AX$7,0))</f>
        <v>5</v>
      </c>
      <c r="J8">
        <f>INDEX(Data!$BA$8:$BG$21,MATCH('Central St.'!$C$1,Data!$A$8:$A$21,0),MATCH('Central St.'!$C8,Data!$BA$7:$BG$7,0))</f>
        <v>3</v>
      </c>
      <c r="K8">
        <f>INDEX(Data!$BJ$8:$BP$21,MATCH('Central St.'!$C$1,Data!$A$8:$A$21,0),MATCH('Central St.'!$C8,Data!$BJ$7:$BP$7,0))</f>
        <v>5</v>
      </c>
      <c r="L8">
        <f>INDEX(Data!$BS$8:$BY$21,MATCH('Central St.'!$C$1,Data!$A$8:$A$21,0),MATCH('Central St.'!$C8,Data!$BS$7:$BY$7,0))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0.115</v>
      </c>
      <c r="E9">
        <f>INDEX(Data!$J$8:$P$21,MATCH($C$1,Data!$A$8:$A$21,0),MATCH($C9,Data!$J$7:$P$7,0))</f>
        <v>0.09</v>
      </c>
      <c r="F9">
        <f>INDEX(Data!$R$8:$X$21,MATCH($C$1,Data!$A$8:$A$21,0),MATCH($C9,Data!$R$7:$X$7,0))</f>
        <v>1.7999999999999999E-2</v>
      </c>
      <c r="G9" s="20">
        <f>INDEX(Data!$Z$8:$AF$21,MATCH('Central St.'!$C$1,Data!$A$8:$A$21,0),MATCH('Central St.'!$C9,Data!$Z$7:$AF$7,0))</f>
        <v>6.0999999999999999E-2</v>
      </c>
      <c r="H9" s="20">
        <f>INDEX(Data!$AI$8:$AO$21,MATCH('Central St.'!$C$1,Data!$A$8:$A$21,0),MATCH('Central St.'!$C9,Data!$AI$7:$AO$7,0))</f>
        <v>0.128</v>
      </c>
      <c r="I9" s="20">
        <f>INDEX(Data!$AR$8:$AX$21,MATCH('Central St.'!$C$1,Data!$A$8:$A$21,0),MATCH('Central St.'!$C9,Data!$AR$7:$AX$7,0))</f>
        <v>0.13200000000000001</v>
      </c>
      <c r="J9" s="20">
        <f>INDEX(Data!$BA$8:$BG$21,MATCH('Central St.'!$C$1,Data!$A$8:$A$21,0),MATCH('Central St.'!$C9,Data!$BA$7:$BG$7,0))</f>
        <v>9.1999999999999998E-2</v>
      </c>
      <c r="K9" s="20">
        <f>INDEX(Data!$BJ$8:$BP$21,MATCH('Central St.'!$C$1,Data!$A$8:$A$21,0),MATCH('Central St.'!$C9,Data!$BJ$7:$BP$7,0))</f>
        <v>0.11700000000000001</v>
      </c>
      <c r="L9" s="20">
        <f>INDEX(Data!$BS$8:$BY$21,MATCH('Central St.'!$C$1,Data!$A$8:$A$21,0),MATCH('Central St.'!$C9,Data!$BS$7:$BY$7,0))</f>
        <v>8.4000000000000005E-2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3</v>
      </c>
      <c r="E10">
        <f>INDEX(Data!$J$8:$P$21,MATCH($C$1,Data!$A$8:$A$21,0),MATCH($C10,Data!$J$7:$P$7,0))</f>
        <v>2</v>
      </c>
      <c r="F10">
        <f>INDEX(Data!$R$8:$X$21,MATCH($C$1,Data!$A$8:$A$21,0),MATCH($C10,Data!$R$7:$X$7,0))</f>
        <v>1</v>
      </c>
      <c r="G10">
        <f>INDEX(Data!$Z$8:$AF$21,MATCH('Central St.'!$C$1,Data!$A$8:$A$21,0),MATCH('Central St.'!$C10,Data!$Z$7:$AF$7,0))</f>
        <v>2</v>
      </c>
      <c r="H10">
        <f>INDEX(Data!$AI$8:$AO$21,MATCH('Central St.'!$C$1,Data!$A$8:$A$21,0),MATCH('Central St.'!$C10,Data!$AI$7:$AO$7,0))</f>
        <v>3</v>
      </c>
      <c r="I10">
        <f>INDEX(Data!$AR$8:$AX$21,MATCH('Central St.'!$C$1,Data!$A$8:$A$21,0),MATCH('Central St.'!$C10,Data!$AR$7:$AX$7,0))</f>
        <v>3</v>
      </c>
      <c r="J10">
        <f>INDEX(Data!$BA$8:$BG$21,MATCH('Central St.'!$C$1,Data!$A$8:$A$21,0),MATCH('Central St.'!$C10,Data!$BA$7:$BG$7,0))</f>
        <v>2</v>
      </c>
      <c r="K10">
        <f>INDEX(Data!$BJ$8:$BP$21,MATCH('Central St.'!$C$1,Data!$A$8:$A$21,0),MATCH('Central St.'!$C10,Data!$BJ$7:$BP$7,0))</f>
        <v>3</v>
      </c>
      <c r="L10">
        <f>INDEX(Data!$BS$8:$BY$21,MATCH('Central St.'!$C$1,Data!$A$8:$A$21,0),MATCH('Central St.'!$C10,Data!$BS$7:$BY$7,0))</f>
        <v>2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3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3.1</v>
      </c>
      <c r="E4">
        <f>INDEX(Data!$J$8:$P$21,MATCH($C$1,Data!$A$8:$A$21,0),MATCH($C4,Data!$J$7:$P$7,0))</f>
        <v>3.2</v>
      </c>
      <c r="F4">
        <f>INDEX(Data!$R$8:$X$21,MATCH($C$1,Data!$A$8:$A$21,0),MATCH($C4,Data!$R$7:$X$7,0))</f>
        <v>3.6</v>
      </c>
      <c r="G4">
        <f>INDEX(Data!$Z$8:$AF$21,MATCH('Cleveland St.'!$C$1,Data!$A$8:$A$21,0),MATCH('Cleveland St.'!$C4,Data!$Z$7:$AF$7,0))</f>
        <v>3.4</v>
      </c>
      <c r="H4">
        <f>INDEX(Data!$AI$8:$AO$21,MATCH('Cleveland St.'!$C$1,Data!$A$8:$A$21,0),MATCH('Cleveland St.'!$C4,Data!$AI$7:$AO$7,0))</f>
        <v>3.4</v>
      </c>
      <c r="I4">
        <f>INDEX(Data!$AR$8:$AX$21,MATCH('Cleveland St.'!$C$1,Data!$A$8:$A$21,0),MATCH('Cleveland St.'!$C4,Data!$AR$7:$AX$7,0))</f>
        <v>3.4</v>
      </c>
      <c r="J4">
        <f>INDEX(Data!$BA$8:$BG$21,MATCH('Cleveland St.'!$C$1,Data!$A$8:$A$21,0),MATCH('Cleveland St.'!$C4,Data!$BA$7:$BG$7,0))</f>
        <v>3.6</v>
      </c>
      <c r="K4">
        <f>INDEX(Data!$BJ$8:$BP$21,MATCH('Cleveland St.'!$C$1,Data!$A$8:$A$21,0),MATCH('Cleveland St.'!$C4,Data!$BJ$7:$BP$7,0))</f>
        <v>2.2999999999999998</v>
      </c>
      <c r="L4">
        <f>INDEX(Data!$BS$8:$BY$21,MATCH('Cleveland St.'!$C$1,Data!$A$8:$A$21,0),MATCH('Cleveland St.'!$C4,Data!$BS$7:$BY$7,0))</f>
        <v>2.8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0.65300000000000002</v>
      </c>
      <c r="E5" s="40">
        <f>INDEX(Data!$J$8:$P$21,MATCH($C$1,Data!$A$8:$A$21,0),MATCH($C5,Data!$J$7:$P$7,0))</f>
        <v>0.44700000000000001</v>
      </c>
      <c r="F5" s="40">
        <f>INDEX(Data!$R$8:$X$21,MATCH($C$1,Data!$A$8:$A$21,0),MATCH($C5,Data!$R$7:$X$7,0))</f>
        <v>0.54200000000000004</v>
      </c>
      <c r="G5" s="40">
        <f>INDEX(Data!$Z$8:$AF$21,MATCH('Cleveland St.'!$C$1,Data!$A$8:$A$21,0),MATCH('Cleveland St.'!$C5,Data!$Z$7:$AF$7,0))</f>
        <v>0.441</v>
      </c>
      <c r="H5" s="40">
        <f>INDEX(Data!$AI$8:$AO$21,MATCH('Cleveland St.'!$C$1,Data!$A$8:$A$21,0),MATCH('Cleveland St.'!$C5,Data!$AI$7:$AO$7,0))</f>
        <v>0.499</v>
      </c>
      <c r="I5" s="40">
        <f>INDEX(Data!$AR$8:$AX$21,MATCH('Cleveland St.'!$C$1,Data!$A$8:$A$21,0),MATCH('Cleveland St.'!$C5,Data!$AR$7:$AX$7,0))</f>
        <v>0.44</v>
      </c>
      <c r="J5" s="40">
        <f>INDEX(Data!$BA$8:$BG$21,MATCH('Cleveland St.'!$C$1,Data!$A$8:$A$21,0),MATCH('Cleveland St.'!$C5,Data!$BA$7:$BG$7,0))</f>
        <v>0.375</v>
      </c>
      <c r="K5" s="40">
        <f>INDEX(Data!$BJ$8:$BP$21,MATCH('Cleveland St.'!$C$1,Data!$A$8:$A$21,0),MATCH('Cleveland St.'!$C5,Data!$BJ$7:$BP$7,0))</f>
        <v>0.317</v>
      </c>
      <c r="L5" s="40">
        <f>INDEX(Data!$BS$8:$BY$21,MATCH('Cleveland St.'!$C$1,Data!$A$8:$A$21,0),MATCH('Cleveland St.'!$C5,Data!$BS$7:$BY$7,0))</f>
        <v>0.48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3</v>
      </c>
      <c r="E6">
        <f>INDEX(Data!$J$8:$P$21,MATCH($C$1,Data!$A$8:$A$21,0),MATCH($C6,Data!$J$7:$P$7,0))</f>
        <v>2</v>
      </c>
      <c r="F6">
        <f>INDEX(Data!$R$8:$X$21,MATCH($C$1,Data!$A$8:$A$21,0),MATCH($C6,Data!$R$7:$X$7,0))</f>
        <v>2</v>
      </c>
      <c r="G6">
        <f>INDEX(Data!$Z$8:$AF$21,MATCH('Cleveland St.'!$C$1,Data!$A$8:$A$21,0),MATCH('Cleveland St.'!$C6,Data!$Z$7:$AF$7,0))</f>
        <v>2</v>
      </c>
      <c r="H6">
        <f>INDEX(Data!$AI$8:$AO$21,MATCH('Cleveland St.'!$C$1,Data!$A$8:$A$21,0),MATCH('Cleveland St.'!$C6,Data!$AI$7:$AO$7,0))</f>
        <v>2</v>
      </c>
      <c r="I6">
        <f>INDEX(Data!$AR$8:$AX$21,MATCH('Cleveland St.'!$C$1,Data!$A$8:$A$21,0),MATCH('Cleveland St.'!$C6,Data!$AR$7:$AX$7,0))</f>
        <v>2</v>
      </c>
      <c r="J6">
        <f>INDEX(Data!$BA$8:$BG$21,MATCH('Cleveland St.'!$C$1,Data!$A$8:$A$21,0),MATCH('Cleveland St.'!$C6,Data!$BA$7:$BG$7,0))</f>
        <v>2</v>
      </c>
      <c r="K6">
        <f>INDEX(Data!$BJ$8:$BP$21,MATCH('Cleveland St.'!$C$1,Data!$A$8:$A$21,0),MATCH('Cleveland St.'!$C6,Data!$BJ$7:$BP$7,0))</f>
        <v>2</v>
      </c>
      <c r="L6">
        <f>INDEX(Data!$BS$8:$BY$21,MATCH('Cleveland St.'!$C$1,Data!$A$8:$A$21,0),MATCH('Cleveland St.'!$C6,Data!$BS$7:$BY$7,0))</f>
        <v>2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-2.1999999999999999E-2</v>
      </c>
      <c r="E7">
        <f>INDEX(Data!$J$8:$P$21,MATCH($C$1,Data!$A$8:$A$21,0),MATCH($C7,Data!$J$7:$P$7,0))</f>
        <v>2.8000000000000001E-2</v>
      </c>
      <c r="F7">
        <f>INDEX(Data!$R$8:$X$21,MATCH($C$1,Data!$A$8:$A$21,0),MATCH($C7,Data!$R$7:$X$7,0))</f>
        <v>7.4999999999999997E-2</v>
      </c>
      <c r="G7" s="20">
        <f>INDEX(Data!$Z$8:$AF$21,MATCH('Cleveland St.'!$C$1,Data!$A$8:$A$21,0),MATCH('Cleveland St.'!$C7,Data!$Z$7:$AF$7,0))</f>
        <v>3.4000000000000002E-2</v>
      </c>
      <c r="H7" s="20">
        <f>INDEX(Data!$AI$8:$AO$21,MATCH('Cleveland St.'!$C$1,Data!$A$8:$A$21,0),MATCH('Cleveland St.'!$C7,Data!$AI$7:$AO$7,0))</f>
        <v>3.7999999999999999E-2</v>
      </c>
      <c r="I7" s="20">
        <f>INDEX(Data!$AR$8:$AX$21,MATCH('Cleveland St.'!$C$1,Data!$A$8:$A$21,0),MATCH('Cleveland St.'!$C7,Data!$AR$7:$AX$7,0))</f>
        <v>3.1E-2</v>
      </c>
      <c r="J7" s="20">
        <f>INDEX(Data!$BA$8:$BG$21,MATCH('Cleveland St.'!$C$1,Data!$A$8:$A$21,0),MATCH('Cleveland St.'!$C7,Data!$BA$7:$BG$7,0))</f>
        <v>0.08</v>
      </c>
      <c r="K7" s="20">
        <f>INDEX(Data!$BJ$8:$BP$21,MATCH('Cleveland St.'!$C$1,Data!$A$8:$A$21,0),MATCH('Cleveland St.'!$C7,Data!$BJ$7:$BP$7,0))</f>
        <v>-3.1E-2</v>
      </c>
      <c r="L7" s="20">
        <f>INDEX(Data!$BS$8:$BY$21,MATCH('Cleveland St.'!$C$1,Data!$A$8:$A$21,0),MATCH('Cleveland St.'!$C7,Data!$BS$7:$BY$7,0))</f>
        <v>-3.0000000000000001E-3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1</v>
      </c>
      <c r="E8">
        <f>INDEX(Data!$J$8:$P$21,MATCH($C$1,Data!$A$8:$A$21,0),MATCH($C8,Data!$J$7:$P$7,0))</f>
        <v>3</v>
      </c>
      <c r="F8">
        <f>INDEX(Data!$R$8:$X$21,MATCH($C$1,Data!$A$8:$A$21,0),MATCH($C8,Data!$R$7:$X$7,0))</f>
        <v>5</v>
      </c>
      <c r="G8">
        <f>INDEX(Data!$Z$8:$AF$21,MATCH('Cleveland St.'!$C$1,Data!$A$8:$A$21,0),MATCH('Cleveland St.'!$C8,Data!$Z$7:$AF$7,0))</f>
        <v>4</v>
      </c>
      <c r="H8">
        <f>INDEX(Data!$AI$8:$AO$21,MATCH('Cleveland St.'!$C$1,Data!$A$8:$A$21,0),MATCH('Cleveland St.'!$C8,Data!$AI$7:$AO$7,0))</f>
        <v>4</v>
      </c>
      <c r="I8">
        <f>INDEX(Data!$AR$8:$AX$21,MATCH('Cleveland St.'!$C$1,Data!$A$8:$A$21,0),MATCH('Cleveland St.'!$C8,Data!$AR$7:$AX$7,0))</f>
        <v>4</v>
      </c>
      <c r="J8">
        <f>INDEX(Data!$BA$8:$BG$21,MATCH('Cleveland St.'!$C$1,Data!$A$8:$A$21,0),MATCH('Cleveland St.'!$C8,Data!$BA$7:$BG$7,0))</f>
        <v>5</v>
      </c>
      <c r="K8">
        <f>INDEX(Data!$BJ$8:$BP$21,MATCH('Cleveland St.'!$C$1,Data!$A$8:$A$21,0),MATCH('Cleveland St.'!$C8,Data!$BJ$7:$BP$7,0))</f>
        <v>1</v>
      </c>
      <c r="L8">
        <f>INDEX(Data!$BS$8:$BY$21,MATCH('Cleveland St.'!$C$1,Data!$A$8:$A$21,0),MATCH('Cleveland St.'!$C8,Data!$BS$7:$BY$7,0))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0.45100000000000001</v>
      </c>
      <c r="E9">
        <f>INDEX(Data!$J$8:$P$21,MATCH($C$1,Data!$A$8:$A$21,0),MATCH($C9,Data!$J$7:$P$7,0))</f>
        <v>0.35399999999999998</v>
      </c>
      <c r="F9">
        <f>INDEX(Data!$R$8:$X$21,MATCH($C$1,Data!$A$8:$A$21,0),MATCH($C9,Data!$R$7:$X$7,0))</f>
        <v>0.443</v>
      </c>
      <c r="G9" s="20">
        <f>INDEX(Data!$Z$8:$AF$21,MATCH('Cleveland St.'!$C$1,Data!$A$8:$A$21,0),MATCH('Cleveland St.'!$C9,Data!$Z$7:$AF$7,0))</f>
        <v>0.374</v>
      </c>
      <c r="H9" s="20">
        <f>INDEX(Data!$AI$8:$AO$21,MATCH('Cleveland St.'!$C$1,Data!$A$8:$A$21,0),MATCH('Cleveland St.'!$C9,Data!$AI$7:$AO$7,0))</f>
        <v>0.36699999999999999</v>
      </c>
      <c r="I9" s="20">
        <f>INDEX(Data!$AR$8:$AX$21,MATCH('Cleveland St.'!$C$1,Data!$A$8:$A$21,0),MATCH('Cleveland St.'!$C9,Data!$AR$7:$AX$7,0))</f>
        <v>0.317</v>
      </c>
      <c r="J9" s="20">
        <f>INDEX(Data!$BA$8:$BG$21,MATCH('Cleveland St.'!$C$1,Data!$A$8:$A$21,0),MATCH('Cleveland St.'!$C9,Data!$BA$7:$BG$7,0))</f>
        <v>0.29699999999999999</v>
      </c>
      <c r="K9" s="20">
        <f>INDEX(Data!$BJ$8:$BP$21,MATCH('Cleveland St.'!$C$1,Data!$A$8:$A$21,0),MATCH('Cleveland St.'!$C9,Data!$BJ$7:$BP$7,0))</f>
        <v>0.24</v>
      </c>
      <c r="L9" s="20">
        <f>INDEX(Data!$BS$8:$BY$21,MATCH('Cleveland St.'!$C$1,Data!$A$8:$A$21,0),MATCH('Cleveland St.'!$C9,Data!$BS$7:$BY$7,0))</f>
        <v>0.30199999999999999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4</v>
      </c>
      <c r="G10">
        <f>INDEX(Data!$Z$8:$AF$21,MATCH('Cleveland St.'!$C$1,Data!$A$8:$A$21,0),MATCH('Cleveland St.'!$C10,Data!$Z$7:$AF$7,0))</f>
        <v>4</v>
      </c>
      <c r="H10">
        <f>INDEX(Data!$AI$8:$AO$21,MATCH('Cleveland St.'!$C$1,Data!$A$8:$A$21,0),MATCH('Cleveland St.'!$C10,Data!$AI$7:$AO$7,0))</f>
        <v>4</v>
      </c>
      <c r="I10">
        <f>INDEX(Data!$AR$8:$AX$21,MATCH('Cleveland St.'!$C$1,Data!$A$8:$A$21,0),MATCH('Cleveland St.'!$C10,Data!$AR$7:$AX$7,0))</f>
        <v>4</v>
      </c>
      <c r="J10">
        <f>INDEX(Data!$BA$8:$BG$21,MATCH('Cleveland St.'!$C$1,Data!$A$8:$A$21,0),MATCH('Cleveland St.'!$C10,Data!$BA$7:$BG$7,0))</f>
        <v>4</v>
      </c>
      <c r="K10">
        <f>INDEX(Data!$BJ$8:$BP$21,MATCH('Cleveland St.'!$C$1,Data!$A$8:$A$21,0),MATCH('Cleveland St.'!$C10,Data!$BJ$7:$BP$7,0))</f>
        <v>3</v>
      </c>
      <c r="L10">
        <f>INDEX(Data!$BS$8:$BY$21,MATCH('Cleveland St.'!$C$1,Data!$A$8:$A$21,0),MATCH('Cleveland St.'!$C10,Data!$BS$7:$BY$7,0))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4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3.6</v>
      </c>
      <c r="E4">
        <f>INDEX(Data!$J$8:$P$21,MATCH($C$1,Data!$A$8:$A$21,0),MATCH($C4,Data!$J$7:$P$7,0))</f>
        <v>4</v>
      </c>
      <c r="F4">
        <f>INDEX(Data!$R$8:$X$21,MATCH($C$1,Data!$A$8:$A$21,0),MATCH($C4,Data!$R$7:$X$7,0))</f>
        <v>4.4000000000000004</v>
      </c>
      <c r="G4">
        <f>INDEX(Data!$Z$8:$AF$21,MATCH('Kent St.'!$C$1,Data!$A$8:$A$21,0),MATCH('Kent St.'!$C4,Data!$Z$7:$AF$7,0))</f>
        <v>4.4000000000000004</v>
      </c>
      <c r="H4">
        <f>INDEX(Data!$AI$8:$AO$21,MATCH('Kent St.'!$C$1,Data!$A$8:$A$21,0),MATCH('Kent St.'!$C4,Data!$AI$7:$AO$7,0))</f>
        <v>4</v>
      </c>
      <c r="I4">
        <f>INDEX(Data!$AR$8:$AX$21,MATCH('Kent St.'!$C$1,Data!$A$8:$A$21,0),MATCH('Kent St.'!$C4,Data!$AR$7:$AX$7,0))</f>
        <v>4.7</v>
      </c>
      <c r="J4">
        <f>INDEX(Data!$BA$8:$BG$21,MATCH('Kent St.'!$C$1,Data!$A$8:$A$21,0),MATCH('Kent St.'!$C4,Data!$BA$7:$BG$7,0))</f>
        <v>3.9</v>
      </c>
      <c r="K4">
        <f>INDEX(Data!$BJ$8:$BP$21,MATCH('Kent St.'!$C$1,Data!$A$8:$A$21,0),MATCH('Kent St.'!$C4,Data!$BJ$7:$BP$7,0))</f>
        <v>2.9</v>
      </c>
      <c r="L4">
        <f>INDEX(Data!$BS$8:$BY$21,MATCH('Kent St.'!$C$1,Data!$A$8:$A$21,0),MATCH('Kent St.'!$C4,Data!$BS$7:$BY$7,0))</f>
        <v>3.9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0.93600000000000005</v>
      </c>
      <c r="E5" s="40">
        <f>INDEX(Data!$J$8:$P$21,MATCH($C$1,Data!$A$8:$A$21,0),MATCH($C5,Data!$J$7:$P$7,0))</f>
        <v>0.93100000000000005</v>
      </c>
      <c r="F5" s="40">
        <f>INDEX(Data!$R$8:$X$21,MATCH($C$1,Data!$A$8:$A$21,0),MATCH($C5,Data!$R$7:$X$7,0))</f>
        <v>0.96699999999999997</v>
      </c>
      <c r="G5" s="40">
        <f>INDEX(Data!$Z$8:$AF$21,MATCH('Kent St.'!$C$1,Data!$A$8:$A$21,0),MATCH('Kent St.'!$C5,Data!$Z$7:$AF$7,0))</f>
        <v>0.89600000000000002</v>
      </c>
      <c r="H5" s="40">
        <f>INDEX(Data!$AI$8:$AO$21,MATCH('Kent St.'!$C$1,Data!$A$8:$A$21,0),MATCH('Kent St.'!$C5,Data!$AI$7:$AO$7,0))</f>
        <v>0.81699999999999995</v>
      </c>
      <c r="I5" s="40">
        <f>INDEX(Data!$AR$8:$AX$21,MATCH('Kent St.'!$C$1,Data!$A$8:$A$21,0),MATCH('Kent St.'!$C5,Data!$AR$7:$AX$7,0))</f>
        <v>1.1559999999999999</v>
      </c>
      <c r="J5" s="40">
        <f>INDEX(Data!$BA$8:$BG$21,MATCH('Kent St.'!$C$1,Data!$A$8:$A$21,0),MATCH('Kent St.'!$C5,Data!$BA$7:$BG$7,0))</f>
        <v>0.91800000000000004</v>
      </c>
      <c r="K5" s="40">
        <f>INDEX(Data!$BJ$8:$BP$21,MATCH('Kent St.'!$C$1,Data!$A$8:$A$21,0),MATCH('Kent St.'!$C5,Data!$BJ$7:$BP$7,0))</f>
        <v>0.83099999999999996</v>
      </c>
      <c r="L5" s="40">
        <f>INDEX(Data!$BS$8:$BY$21,MATCH('Kent St.'!$C$1,Data!$A$8:$A$21,0),MATCH('Kent St.'!$C5,Data!$BS$7:$BY$7,0))</f>
        <v>1.119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3</v>
      </c>
      <c r="E6">
        <f>INDEX(Data!$J$8:$P$21,MATCH($C$1,Data!$A$8:$A$21,0),MATCH($C6,Data!$J$7:$P$7,0))</f>
        <v>3</v>
      </c>
      <c r="F6">
        <f>INDEX(Data!$R$8:$X$21,MATCH($C$1,Data!$A$8:$A$21,0),MATCH($C6,Data!$R$7:$X$7,0))</f>
        <v>3</v>
      </c>
      <c r="G6">
        <f>INDEX(Data!$Z$8:$AF$21,MATCH('Kent St.'!$C$1,Data!$A$8:$A$21,0),MATCH('Kent St.'!$C6,Data!$Z$7:$AF$7,0))</f>
        <v>3</v>
      </c>
      <c r="H6">
        <f>INDEX(Data!$AI$8:$AO$21,MATCH('Kent St.'!$C$1,Data!$A$8:$A$21,0),MATCH('Kent St.'!$C6,Data!$AI$7:$AO$7,0))</f>
        <v>3</v>
      </c>
      <c r="I6">
        <f>INDEX(Data!$AR$8:$AX$21,MATCH('Kent St.'!$C$1,Data!$A$8:$A$21,0),MATCH('Kent St.'!$C6,Data!$AR$7:$AX$7,0))</f>
        <v>4</v>
      </c>
      <c r="J6">
        <f>INDEX(Data!$BA$8:$BG$21,MATCH('Kent St.'!$C$1,Data!$A$8:$A$21,0),MATCH('Kent St.'!$C6,Data!$BA$7:$BG$7,0))</f>
        <v>3</v>
      </c>
      <c r="K6">
        <f>INDEX(Data!$BJ$8:$BP$21,MATCH('Kent St.'!$C$1,Data!$A$8:$A$21,0),MATCH('Kent St.'!$C6,Data!$BJ$7:$BP$7,0))</f>
        <v>3</v>
      </c>
      <c r="L6">
        <f>INDEX(Data!$BS$8:$BY$21,MATCH('Kent St.'!$C$1,Data!$A$8:$A$21,0),MATCH('Kent St.'!$C6,Data!$BS$7:$BY$7,0))</f>
        <v>4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-4.0000000000000001E-3</v>
      </c>
      <c r="E7">
        <f>INDEX(Data!$J$8:$P$21,MATCH($C$1,Data!$A$8:$A$21,0),MATCH($C7,Data!$J$7:$P$7,0))</f>
        <v>2.5999999999999999E-2</v>
      </c>
      <c r="F7">
        <f>INDEX(Data!$R$8:$X$21,MATCH($C$1,Data!$A$8:$A$21,0),MATCH($C7,Data!$R$7:$X$7,0))</f>
        <v>0.104</v>
      </c>
      <c r="G7" s="20">
        <f>INDEX(Data!$Z$8:$AF$21,MATCH('Kent St.'!$C$1,Data!$A$8:$A$21,0),MATCH('Kent St.'!$C7,Data!$Z$7:$AF$7,0))</f>
        <v>5.0999999999999997E-2</v>
      </c>
      <c r="H7" s="20">
        <f>INDEX(Data!$AI$8:$AO$21,MATCH('Kent St.'!$C$1,Data!$A$8:$A$21,0),MATCH('Kent St.'!$C7,Data!$AI$7:$AO$7,0))</f>
        <v>1.2E-2</v>
      </c>
      <c r="I7" s="20">
        <f>INDEX(Data!$AR$8:$AX$21,MATCH('Kent St.'!$C$1,Data!$A$8:$A$21,0),MATCH('Kent St.'!$C7,Data!$AR$7:$AX$7,0))</f>
        <v>0.13300000000000001</v>
      </c>
      <c r="J7" s="20">
        <f>INDEX(Data!$BA$8:$BG$21,MATCH('Kent St.'!$C$1,Data!$A$8:$A$21,0),MATCH('Kent St.'!$C7,Data!$BA$7:$BG$7,0))</f>
        <v>6.3E-2</v>
      </c>
      <c r="K7" s="20">
        <f>INDEX(Data!$BJ$8:$BP$21,MATCH('Kent St.'!$C$1,Data!$A$8:$A$21,0),MATCH('Kent St.'!$C7,Data!$BJ$7:$BP$7,0))</f>
        <v>-0.126</v>
      </c>
      <c r="L7" s="20">
        <f>INDEX(Data!$BS$8:$BY$21,MATCH('Kent St.'!$C$1,Data!$A$8:$A$21,0),MATCH('Kent St.'!$C7,Data!$BS$7:$BY$7,0))</f>
        <v>-3.0000000000000001E-3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1</v>
      </c>
      <c r="E8">
        <f>INDEX(Data!$J$8:$P$21,MATCH($C$1,Data!$A$8:$A$21,0),MATCH($C8,Data!$J$7:$P$7,0))</f>
        <v>3</v>
      </c>
      <c r="F8">
        <f>INDEX(Data!$R$8:$X$21,MATCH($C$1,Data!$A$8:$A$21,0),MATCH($C8,Data!$R$7:$X$7,0))</f>
        <v>5</v>
      </c>
      <c r="G8">
        <f>INDEX(Data!$Z$8:$AF$21,MATCH('Kent St.'!$C$1,Data!$A$8:$A$21,0),MATCH('Kent St.'!$C8,Data!$Z$7:$AF$7,0))</f>
        <v>5</v>
      </c>
      <c r="H8">
        <f>INDEX(Data!$AI$8:$AO$21,MATCH('Kent St.'!$C$1,Data!$A$8:$A$21,0),MATCH('Kent St.'!$C8,Data!$AI$7:$AO$7,0))</f>
        <v>3</v>
      </c>
      <c r="I8">
        <f>INDEX(Data!$AR$8:$AX$21,MATCH('Kent St.'!$C$1,Data!$A$8:$A$21,0),MATCH('Kent St.'!$C8,Data!$AR$7:$AX$7,0))</f>
        <v>5</v>
      </c>
      <c r="J8">
        <f>INDEX(Data!$BA$8:$BG$21,MATCH('Kent St.'!$C$1,Data!$A$8:$A$21,0),MATCH('Kent St.'!$C8,Data!$BA$7:$BG$7,0))</f>
        <v>5</v>
      </c>
      <c r="K8">
        <f>INDEX(Data!$BJ$8:$BP$21,MATCH('Kent St.'!$C$1,Data!$A$8:$A$21,0),MATCH('Kent St.'!$C8,Data!$BJ$7:$BP$7,0))</f>
        <v>0</v>
      </c>
      <c r="L8">
        <f>INDEX(Data!$BS$8:$BY$21,MATCH('Kent St.'!$C$1,Data!$A$8:$A$21,0),MATCH('Kent St.'!$C8,Data!$BS$7:$BY$7,0))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0.67600000000000005</v>
      </c>
      <c r="E9">
        <f>INDEX(Data!$J$8:$P$21,MATCH($C$1,Data!$A$8:$A$21,0),MATCH($C9,Data!$J$7:$P$7,0))</f>
        <v>0.69</v>
      </c>
      <c r="F9">
        <f>INDEX(Data!$R$8:$X$21,MATCH($C$1,Data!$A$8:$A$21,0),MATCH($C9,Data!$R$7:$X$7,0))</f>
        <v>0.73699999999999999</v>
      </c>
      <c r="G9" s="20">
        <f>INDEX(Data!$Z$8:$AF$21,MATCH('Kent St.'!$C$1,Data!$A$8:$A$21,0),MATCH('Kent St.'!$C9,Data!$Z$7:$AF$7,0))</f>
        <v>0.66700000000000004</v>
      </c>
      <c r="H9" s="20">
        <f>INDEX(Data!$AI$8:$AO$21,MATCH('Kent St.'!$C$1,Data!$A$8:$A$21,0),MATCH('Kent St.'!$C9,Data!$AI$7:$AO$7,0))</f>
        <v>0.628</v>
      </c>
      <c r="I9" s="20">
        <f>INDEX(Data!$AR$8:$AX$21,MATCH('Kent St.'!$C$1,Data!$A$8:$A$21,0),MATCH('Kent St.'!$C9,Data!$AR$7:$AX$7,0))</f>
        <v>0.63</v>
      </c>
      <c r="J9" s="20">
        <f>INDEX(Data!$BA$8:$BG$21,MATCH('Kent St.'!$C$1,Data!$A$8:$A$21,0),MATCH('Kent St.'!$C9,Data!$BA$7:$BG$7,0))</f>
        <v>0.46</v>
      </c>
      <c r="K9" s="20">
        <f>INDEX(Data!$BJ$8:$BP$21,MATCH('Kent St.'!$C$1,Data!$A$8:$A$21,0),MATCH('Kent St.'!$C9,Data!$BJ$7:$BP$7,0))</f>
        <v>0.40500000000000003</v>
      </c>
      <c r="L9" s="20">
        <f>INDEX(Data!$BS$8:$BY$21,MATCH('Kent St.'!$C$1,Data!$A$8:$A$21,0),MATCH('Kent St.'!$C9,Data!$BS$7:$BY$7,0))</f>
        <v>0.60099999999999998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5</v>
      </c>
      <c r="E10">
        <f>INDEX(Data!$J$8:$P$21,MATCH($C$1,Data!$A$8:$A$21,0),MATCH($C10,Data!$J$7:$P$7,0))</f>
        <v>5</v>
      </c>
      <c r="F10">
        <f>INDEX(Data!$R$8:$X$21,MATCH($C$1,Data!$A$8:$A$21,0),MATCH($C10,Data!$R$7:$X$7,0))</f>
        <v>5</v>
      </c>
      <c r="G10">
        <f>INDEX(Data!$Z$8:$AF$21,MATCH('Kent St.'!$C$1,Data!$A$8:$A$21,0),MATCH('Kent St.'!$C10,Data!$Z$7:$AF$7,0))</f>
        <v>5</v>
      </c>
      <c r="H10">
        <f>INDEX(Data!$AI$8:$AO$21,MATCH('Kent St.'!$C$1,Data!$A$8:$A$21,0),MATCH('Kent St.'!$C10,Data!$AI$7:$AO$7,0))</f>
        <v>5</v>
      </c>
      <c r="I10">
        <f>INDEX(Data!$AR$8:$AX$21,MATCH('Kent St.'!$C$1,Data!$A$8:$A$21,0),MATCH('Kent St.'!$C10,Data!$AR$7:$AX$7,0))</f>
        <v>5</v>
      </c>
      <c r="J10">
        <f>INDEX(Data!$BA$8:$BG$21,MATCH('Kent St.'!$C$1,Data!$A$8:$A$21,0),MATCH('Kent St.'!$C10,Data!$BA$7:$BG$7,0))</f>
        <v>4</v>
      </c>
      <c r="K10">
        <f>INDEX(Data!$BJ$8:$BP$21,MATCH('Kent St.'!$C$1,Data!$A$8:$A$21,0),MATCH('Kent St.'!$C10,Data!$BJ$7:$BP$7,0))</f>
        <v>4</v>
      </c>
      <c r="L10">
        <f>INDEX(Data!$BS$8:$BY$21,MATCH('Kent St.'!$C$1,Data!$A$8:$A$21,0),MATCH('Kent St.'!$C10,Data!$BS$7:$BY$7,0))</f>
        <v>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5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4.4000000000000004</v>
      </c>
      <c r="E4">
        <f>INDEX(Data!$J$8:$P$21,MATCH($C$1,Data!$A$8:$A$21,0),MATCH($C4,Data!$J$7:$P$7,0))</f>
        <v>4.4000000000000004</v>
      </c>
      <c r="F4">
        <f>INDEX(Data!$R$8:$X$21,MATCH($C$1,Data!$A$8:$A$21,0),MATCH($C4,Data!$R$7:$X$7,0))</f>
        <v>4.4000000000000004</v>
      </c>
      <c r="G4">
        <f>INDEX(Data!$Z$8:$AF$21,MATCH(Miami!$C$1,Data!$A$8:$A$21,0),MATCH(Miami!$C4,Data!$Z$7:$AF$7,0))</f>
        <v>4.4000000000000004</v>
      </c>
      <c r="H4">
        <f>INDEX(Data!$AI$8:$AO$21,MATCH(Miami!$C$1,Data!$A$8:$A$21,0),MATCH(Miami!$C4,Data!$AI$7:$AO$7,0))</f>
        <v>4.4000000000000004</v>
      </c>
      <c r="I4">
        <f>INDEX(Data!$AR$8:$AX$21,MATCH(Miami!$C$1,Data!$A$8:$A$21,0),MATCH(Miami!$C4,Data!$AR$7:$AX$7,0))</f>
        <v>4.4000000000000004</v>
      </c>
      <c r="J4">
        <f>INDEX(Data!$BA$8:$BG$21,MATCH(Miami!$C$1,Data!$A$8:$A$21,0),MATCH(Miami!$C4,Data!$BA$7:$BG$7,0))</f>
        <v>4.2</v>
      </c>
      <c r="K4">
        <f>INDEX(Data!$BJ$8:$BP$21,MATCH(Miami!$C$1,Data!$A$8:$A$21,0),MATCH(Miami!$C4,Data!$BJ$7:$BP$7,0))</f>
        <v>2.9</v>
      </c>
      <c r="L4">
        <f>INDEX(Data!$BS$8:$BY$21,MATCH(Miami!$C$1,Data!$A$8:$A$21,0),MATCH(Miami!$C4,Data!$BS$7:$BY$7,0))</f>
        <v>3.1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0.97599999999999998</v>
      </c>
      <c r="E5" s="40">
        <f>INDEX(Data!$J$8:$P$21,MATCH($C$1,Data!$A$8:$A$21,0),MATCH($C5,Data!$J$7:$P$7,0))</f>
        <v>0.91500000000000004</v>
      </c>
      <c r="F5" s="40">
        <f>INDEX(Data!$R$8:$X$21,MATCH($C$1,Data!$A$8:$A$21,0),MATCH($C5,Data!$R$7:$X$7,0))</f>
        <v>0.76800000000000002</v>
      </c>
      <c r="G5" s="40">
        <f>INDEX(Data!$Z$8:$AF$21,MATCH(Miami!$C$1,Data!$A$8:$A$21,0),MATCH(Miami!$C5,Data!$Z$7:$AF$7,0))</f>
        <v>0.75800000000000001</v>
      </c>
      <c r="H5" s="40">
        <f>INDEX(Data!$AI$8:$AO$21,MATCH(Miami!$C$1,Data!$A$8:$A$21,0),MATCH(Miami!$C5,Data!$AI$7:$AO$7,0))</f>
        <v>0.77500000000000002</v>
      </c>
      <c r="I5" s="40">
        <f>INDEX(Data!$AR$8:$AX$21,MATCH(Miami!$C$1,Data!$A$8:$A$21,0),MATCH(Miami!$C5,Data!$AR$7:$AX$7,0))</f>
        <v>0.91200000000000003</v>
      </c>
      <c r="J5" s="40">
        <f>INDEX(Data!$BA$8:$BG$21,MATCH(Miami!$C$1,Data!$A$8:$A$21,0),MATCH(Miami!$C5,Data!$BA$7:$BG$7,0))</f>
        <v>1.022</v>
      </c>
      <c r="K5" s="40">
        <f>INDEX(Data!$BJ$8:$BP$21,MATCH(Miami!$C$1,Data!$A$8:$A$21,0),MATCH(Miami!$C5,Data!$BJ$7:$BP$7,0))</f>
        <v>0.752</v>
      </c>
      <c r="L5" s="40">
        <f>INDEX(Data!$BS$8:$BY$21,MATCH(Miami!$C$1,Data!$A$8:$A$21,0),MATCH(Miami!$C5,Data!$BS$7:$BY$7,0))</f>
        <v>0.94599999999999995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3</v>
      </c>
      <c r="E6">
        <f>INDEX(Data!$J$8:$P$21,MATCH($C$1,Data!$A$8:$A$21,0),MATCH($C6,Data!$J$7:$P$7,0))</f>
        <v>3</v>
      </c>
      <c r="F6">
        <f>INDEX(Data!$R$8:$X$21,MATCH($C$1,Data!$A$8:$A$21,0),MATCH($C6,Data!$R$7:$X$7,0))</f>
        <v>3</v>
      </c>
      <c r="G6">
        <f>INDEX(Data!$Z$8:$AF$21,MATCH(Miami!$C$1,Data!$A$8:$A$21,0),MATCH(Miami!$C6,Data!$Z$7:$AF$7,0))</f>
        <v>3</v>
      </c>
      <c r="H6">
        <f>INDEX(Data!$AI$8:$AO$21,MATCH(Miami!$C$1,Data!$A$8:$A$21,0),MATCH(Miami!$C6,Data!$AI$7:$AO$7,0))</f>
        <v>3</v>
      </c>
      <c r="I6">
        <f>INDEX(Data!$AR$8:$AX$21,MATCH(Miami!$C$1,Data!$A$8:$A$21,0),MATCH(Miami!$C6,Data!$AR$7:$AX$7,0))</f>
        <v>3</v>
      </c>
      <c r="J6">
        <f>INDEX(Data!$BA$8:$BG$21,MATCH(Miami!$C$1,Data!$A$8:$A$21,0),MATCH(Miami!$C6,Data!$BA$7:$BG$7,0))</f>
        <v>4</v>
      </c>
      <c r="K6">
        <f>INDEX(Data!$BJ$8:$BP$21,MATCH(Miami!$C$1,Data!$A$8:$A$21,0),MATCH(Miami!$C6,Data!$BJ$7:$BP$7,0))</f>
        <v>3</v>
      </c>
      <c r="L6">
        <f>INDEX(Data!$BS$8:$BY$21,MATCH(Miami!$C$1,Data!$A$8:$A$21,0),MATCH(Miami!$C6,Data!$BS$7:$BY$7,0))</f>
        <v>3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0.106</v>
      </c>
      <c r="E7">
        <f>INDEX(Data!$J$8:$P$21,MATCH($C$1,Data!$A$8:$A$21,0),MATCH($C7,Data!$J$7:$P$7,0))</f>
        <v>0.161</v>
      </c>
      <c r="F7">
        <f>INDEX(Data!$R$8:$X$21,MATCH($C$1,Data!$A$8:$A$21,0),MATCH($C7,Data!$R$7:$X$7,0))</f>
        <v>0.20399999999999999</v>
      </c>
      <c r="G7" s="20">
        <f>INDEX(Data!$Z$8:$AF$21,MATCH(Miami!$C$1,Data!$A$8:$A$21,0),MATCH(Miami!$C7,Data!$Z$7:$AF$7,0))</f>
        <v>0.14299999999999999</v>
      </c>
      <c r="H7" s="20">
        <f>INDEX(Data!$AI$8:$AO$21,MATCH(Miami!$C$1,Data!$A$8:$A$21,0),MATCH(Miami!$C7,Data!$AI$7:$AO$7,0))</f>
        <v>7.0000000000000007E-2</v>
      </c>
      <c r="I7" s="20">
        <f>INDEX(Data!$AR$8:$AX$21,MATCH(Miami!$C$1,Data!$A$8:$A$21,0),MATCH(Miami!$C7,Data!$AR$7:$AX$7,0))</f>
        <v>0.14399999999999999</v>
      </c>
      <c r="J7" s="20">
        <f>INDEX(Data!$BA$8:$BG$21,MATCH(Miami!$C$1,Data!$A$8:$A$21,0),MATCH(Miami!$C7,Data!$BA$7:$BG$7,0))</f>
        <v>0.11799999999999999</v>
      </c>
      <c r="K7" s="20">
        <f>INDEX(Data!$BJ$8:$BP$21,MATCH(Miami!$C$1,Data!$A$8:$A$21,0),MATCH(Miami!$C7,Data!$BJ$7:$BP$7,0))</f>
        <v>-9.8000000000000004E-2</v>
      </c>
      <c r="L7" s="20">
        <f>INDEX(Data!$BS$8:$BY$21,MATCH(Miami!$C$1,Data!$A$8:$A$21,0),MATCH(Miami!$C7,Data!$BS$7:$BY$7,0))</f>
        <v>-1.0999999999999999E-2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5</v>
      </c>
      <c r="E8">
        <f>INDEX(Data!$J$8:$P$21,MATCH($C$1,Data!$A$8:$A$21,0),MATCH($C8,Data!$J$7:$P$7,0))</f>
        <v>5</v>
      </c>
      <c r="F8">
        <f>INDEX(Data!$R$8:$X$21,MATCH($C$1,Data!$A$8:$A$21,0),MATCH($C8,Data!$R$7:$X$7,0))</f>
        <v>5</v>
      </c>
      <c r="G8">
        <f>INDEX(Data!$Z$8:$AF$21,MATCH(Miami!$C$1,Data!$A$8:$A$21,0),MATCH(Miami!$C8,Data!$Z$7:$AF$7,0))</f>
        <v>5</v>
      </c>
      <c r="H8">
        <f>INDEX(Data!$AI$8:$AO$21,MATCH(Miami!$C$1,Data!$A$8:$A$21,0),MATCH(Miami!$C8,Data!$AI$7:$AO$7,0))</f>
        <v>5</v>
      </c>
      <c r="I8">
        <f>INDEX(Data!$AR$8:$AX$21,MATCH(Miami!$C$1,Data!$A$8:$A$21,0),MATCH(Miami!$C8,Data!$AR$7:$AX$7,0))</f>
        <v>5</v>
      </c>
      <c r="J8">
        <f>INDEX(Data!$BA$8:$BG$21,MATCH(Miami!$C$1,Data!$A$8:$A$21,0),MATCH(Miami!$C8,Data!$BA$7:$BG$7,0))</f>
        <v>5</v>
      </c>
      <c r="K8">
        <f>INDEX(Data!$BJ$8:$BP$21,MATCH(Miami!$C$1,Data!$A$8:$A$21,0),MATCH(Miami!$C8,Data!$BJ$7:$BP$7,0))</f>
        <v>0</v>
      </c>
      <c r="L8">
        <f>INDEX(Data!$BS$8:$BY$21,MATCH(Miami!$C$1,Data!$A$8:$A$21,0),MATCH(Miami!$C8,Data!$BS$7:$BY$7,0))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1.0089999999999999</v>
      </c>
      <c r="E9">
        <f>INDEX(Data!$J$8:$P$21,MATCH($C$1,Data!$A$8:$A$21,0),MATCH($C9,Data!$J$7:$P$7,0))</f>
        <v>1.02</v>
      </c>
      <c r="F9">
        <f>INDEX(Data!$R$8:$X$21,MATCH($C$1,Data!$A$8:$A$21,0),MATCH($C9,Data!$R$7:$X$7,0))</f>
        <v>0.92900000000000005</v>
      </c>
      <c r="G9" s="20">
        <f>INDEX(Data!$Z$8:$AF$21,MATCH(Miami!$C$1,Data!$A$8:$A$21,0),MATCH(Miami!$C9,Data!$Z$7:$AF$7,0))</f>
        <v>0.77</v>
      </c>
      <c r="H9" s="20">
        <f>INDEX(Data!$AI$8:$AO$21,MATCH(Miami!$C$1,Data!$A$8:$A$21,0),MATCH(Miami!$C9,Data!$AI$7:$AO$7,0))</f>
        <v>0.63700000000000001</v>
      </c>
      <c r="I9" s="20">
        <f>INDEX(Data!$AR$8:$AX$21,MATCH(Miami!$C$1,Data!$A$8:$A$21,0),MATCH(Miami!$C9,Data!$AR$7:$AX$7,0))</f>
        <v>0.58199999999999996</v>
      </c>
      <c r="J9" s="20">
        <f>INDEX(Data!$BA$8:$BG$21,MATCH(Miami!$C$1,Data!$A$8:$A$21,0),MATCH(Miami!$C9,Data!$BA$7:$BG$7,0))</f>
        <v>0.42799999999999999</v>
      </c>
      <c r="K9" s="20">
        <f>INDEX(Data!$BJ$8:$BP$21,MATCH(Miami!$C$1,Data!$A$8:$A$21,0),MATCH(Miami!$C9,Data!$BJ$7:$BP$7,0))</f>
        <v>0.32</v>
      </c>
      <c r="L9" s="20">
        <f>INDEX(Data!$BS$8:$BY$21,MATCH(Miami!$C$1,Data!$A$8:$A$21,0),MATCH(Miami!$C9,Data!$BS$7:$BY$7,0))</f>
        <v>0.42799999999999999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5</v>
      </c>
      <c r="E10">
        <f>INDEX(Data!$J$8:$P$21,MATCH($C$1,Data!$A$8:$A$21,0),MATCH($C10,Data!$J$7:$P$7,0))</f>
        <v>5</v>
      </c>
      <c r="F10">
        <f>INDEX(Data!$R$8:$X$21,MATCH($C$1,Data!$A$8:$A$21,0),MATCH($C10,Data!$R$7:$X$7,0))</f>
        <v>5</v>
      </c>
      <c r="G10">
        <f>INDEX(Data!$Z$8:$AF$21,MATCH(Miami!$C$1,Data!$A$8:$A$21,0),MATCH(Miami!$C10,Data!$Z$7:$AF$7,0))</f>
        <v>5</v>
      </c>
      <c r="H10">
        <f>INDEX(Data!$AI$8:$AO$21,MATCH(Miami!$C$1,Data!$A$8:$A$21,0),MATCH(Miami!$C10,Data!$AI$7:$AO$7,0))</f>
        <v>5</v>
      </c>
      <c r="I10">
        <f>INDEX(Data!$AR$8:$AX$21,MATCH(Miami!$C$1,Data!$A$8:$A$21,0),MATCH(Miami!$C10,Data!$AR$7:$AX$7,0))</f>
        <v>5</v>
      </c>
      <c r="J10">
        <f>INDEX(Data!$BA$8:$BG$21,MATCH(Miami!$C$1,Data!$A$8:$A$21,0),MATCH(Miami!$C10,Data!$BA$7:$BG$7,0))</f>
        <v>4</v>
      </c>
      <c r="K10">
        <f>INDEX(Data!$BJ$8:$BP$21,MATCH(Miami!$C$1,Data!$A$8:$A$21,0),MATCH(Miami!$C10,Data!$BJ$7:$BP$7,0))</f>
        <v>4</v>
      </c>
      <c r="L10">
        <f>INDEX(Data!$BS$8:$BY$21,MATCH(Miami!$C$1,Data!$A$8:$A$21,0),MATCH(Miami!$C10,Data!$BS$7:$BY$7,0))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6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3.9</v>
      </c>
      <c r="E4">
        <f>INDEX(Data!$J$8:$P$21,MATCH($C$1,Data!$A$8:$A$21,0),MATCH($C4,Data!$J$7:$P$7,0))</f>
        <v>3.7</v>
      </c>
      <c r="F4">
        <f>INDEX(Data!$R$8:$X$21,MATCH($C$1,Data!$A$8:$A$21,0),MATCH($C4,Data!$R$7:$X$7,0))</f>
        <v>4.7</v>
      </c>
      <c r="G4">
        <f>INDEX(Data!$Z$8:$AF$21,MATCH(NEOMED!$C$1,Data!$A$8:$A$21,0),MATCH(NEOMED!$C4,Data!$Z$7:$AF$7,0))</f>
        <v>4.7</v>
      </c>
      <c r="H4">
        <f>INDEX(Data!$AI$8:$AO$21,MATCH(NEOMED!$C$1,Data!$A$8:$A$21,0),MATCH(NEOMED!$C4,Data!$AI$7:$AO$7,0))</f>
        <v>4.7</v>
      </c>
      <c r="I4">
        <f>INDEX(Data!$AR$8:$AX$21,MATCH(NEOMED!$C$1,Data!$A$8:$A$21,0),MATCH(NEOMED!$C4,Data!$AR$7:$AX$7,0))</f>
        <v>5</v>
      </c>
      <c r="J4">
        <f>INDEX(Data!$BA$8:$BG$21,MATCH(NEOMED!$C$1,Data!$A$8:$A$21,0),MATCH(NEOMED!$C4,Data!$BA$7:$BG$7,0))</f>
        <v>5</v>
      </c>
      <c r="K4">
        <f>INDEX(Data!$BJ$8:$BP$21,MATCH(NEOMED!$C$1,Data!$A$8:$A$21,0),MATCH(NEOMED!$C4,Data!$BJ$7:$BP$7,0))</f>
        <v>4.4000000000000004</v>
      </c>
      <c r="L4">
        <f>INDEX(Data!$BS$8:$BY$21,MATCH(NEOMED!$C$1,Data!$A$8:$A$21,0),MATCH(NEOMED!$C4,Data!$BS$7:$BY$7,0))</f>
        <v>5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1.153</v>
      </c>
      <c r="E5" s="40">
        <f>INDEX(Data!$J$8:$P$21,MATCH($C$1,Data!$A$8:$A$21,0),MATCH($C5,Data!$J$7:$P$7,0))</f>
        <v>1.2030000000000001</v>
      </c>
      <c r="F5" s="40">
        <f>INDEX(Data!$R$8:$X$21,MATCH($C$1,Data!$A$8:$A$21,0),MATCH($C5,Data!$R$7:$X$7,0))</f>
        <v>1.484</v>
      </c>
      <c r="G5" s="40">
        <f>INDEX(Data!$Z$8:$AF$21,MATCH(NEOMED!$C$1,Data!$A$8:$A$21,0),MATCH(NEOMED!$C5,Data!$Z$7:$AF$7,0))</f>
        <v>1.3660000000000001</v>
      </c>
      <c r="H5" s="40">
        <f>INDEX(Data!$AI$8:$AO$21,MATCH(NEOMED!$C$1,Data!$A$8:$A$21,0),MATCH(NEOMED!$C5,Data!$AI$7:$AO$7,0))</f>
        <v>1.1439999999999999</v>
      </c>
      <c r="I5" s="40">
        <f>INDEX(Data!$AR$8:$AX$21,MATCH(NEOMED!$C$1,Data!$A$8:$A$21,0),MATCH(NEOMED!$C5,Data!$AR$7:$AX$7,0))</f>
        <v>2.76</v>
      </c>
      <c r="J5" s="40">
        <f>INDEX(Data!$BA$8:$BG$21,MATCH(NEOMED!$C$1,Data!$A$8:$A$21,0),MATCH(NEOMED!$C5,Data!$BA$7:$BG$7,0))</f>
        <v>20.021000000000001</v>
      </c>
      <c r="K5" s="40">
        <f>INDEX(Data!$BJ$8:$BP$21,MATCH(NEOMED!$C$1,Data!$A$8:$A$21,0),MATCH(NEOMED!$C5,Data!$BJ$7:$BP$7,0))</f>
        <v>12.308999999999999</v>
      </c>
      <c r="L5" s="40">
        <f>INDEX(Data!$BS$8:$BY$21,MATCH(NEOMED!$C$1,Data!$A$8:$A$21,0),MATCH(NEOMED!$C5,Data!$BS$7:$BY$7,0))</f>
        <v>10.292999999999999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4</v>
      </c>
      <c r="E6">
        <f>INDEX(Data!$J$8:$P$21,MATCH($C$1,Data!$A$8:$A$21,0),MATCH($C6,Data!$J$7:$P$7,0))</f>
        <v>4</v>
      </c>
      <c r="F6">
        <f>INDEX(Data!$R$8:$X$21,MATCH($C$1,Data!$A$8:$A$21,0),MATCH($C6,Data!$R$7:$X$7,0))</f>
        <v>4</v>
      </c>
      <c r="G6">
        <f>INDEX(Data!$Z$8:$AF$21,MATCH(NEOMED!$C$1,Data!$A$8:$A$21,0),MATCH(NEOMED!$C6,Data!$Z$7:$AF$7,0))</f>
        <v>4</v>
      </c>
      <c r="H6">
        <f>INDEX(Data!$AI$8:$AO$21,MATCH(NEOMED!$C$1,Data!$A$8:$A$21,0),MATCH(NEOMED!$C6,Data!$AI$7:$AO$7,0))</f>
        <v>4</v>
      </c>
      <c r="I6">
        <f>INDEX(Data!$AR$8:$AX$21,MATCH(NEOMED!$C$1,Data!$A$8:$A$21,0),MATCH(NEOMED!$C6,Data!$AR$7:$AX$7,0))</f>
        <v>5</v>
      </c>
      <c r="J6">
        <f>INDEX(Data!$BA$8:$BG$21,MATCH(NEOMED!$C$1,Data!$A$8:$A$21,0),MATCH(NEOMED!$C6,Data!$BA$7:$BG$7,0))</f>
        <v>5</v>
      </c>
      <c r="K6">
        <f>INDEX(Data!$BJ$8:$BP$21,MATCH(NEOMED!$C$1,Data!$A$8:$A$21,0),MATCH(NEOMED!$C6,Data!$BJ$7:$BP$7,0))</f>
        <v>5</v>
      </c>
      <c r="L6">
        <f>INDEX(Data!$BS$8:$BY$21,MATCH(NEOMED!$C$1,Data!$A$8:$A$21,0),MATCH(NEOMED!$C6,Data!$BS$7:$BY$7,0))</f>
        <v>5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-0.38</v>
      </c>
      <c r="E7">
        <f>INDEX(Data!$J$8:$P$21,MATCH($C$1,Data!$A$8:$A$21,0),MATCH($C7,Data!$J$7:$P$7,0))</f>
        <v>-9.6000000000000002E-2</v>
      </c>
      <c r="F7">
        <f>INDEX(Data!$R$8:$X$21,MATCH($C$1,Data!$A$8:$A$21,0),MATCH($C7,Data!$R$7:$X$7,0))</f>
        <v>9.4E-2</v>
      </c>
      <c r="G7" s="20">
        <f>INDEX(Data!$Z$8:$AF$21,MATCH(NEOMED!$C$1,Data!$A$8:$A$21,0),MATCH(NEOMED!$C7,Data!$Z$7:$AF$7,0))</f>
        <v>0.13600000000000001</v>
      </c>
      <c r="H7" s="20">
        <f>INDEX(Data!$AI$8:$AO$21,MATCH(NEOMED!$C$1,Data!$A$8:$A$21,0),MATCH(NEOMED!$C7,Data!$AI$7:$AO$7,0))</f>
        <v>0.106</v>
      </c>
      <c r="I7" s="20">
        <f>INDEX(Data!$AR$8:$AX$21,MATCH(NEOMED!$C$1,Data!$A$8:$A$21,0),MATCH(NEOMED!$C7,Data!$AR$7:$AX$7,0))</f>
        <v>0.22600000000000001</v>
      </c>
      <c r="J7" s="20">
        <f>INDEX(Data!$BA$8:$BG$21,MATCH(NEOMED!$C$1,Data!$A$8:$A$21,0),MATCH(NEOMED!$C7,Data!$BA$7:$BG$7,0))</f>
        <v>0.17199999999999999</v>
      </c>
      <c r="K7" s="20">
        <f>INDEX(Data!$BJ$8:$BP$21,MATCH(NEOMED!$C$1,Data!$A$8:$A$21,0),MATCH(NEOMED!$C7,Data!$BJ$7:$BP$7,0))</f>
        <v>7.0000000000000001E-3</v>
      </c>
      <c r="L7" s="20">
        <f>INDEX(Data!$BS$8:$BY$21,MATCH(NEOMED!$C$1,Data!$A$8:$A$21,0),MATCH(NEOMED!$C7,Data!$BS$7:$BY$7,0))</f>
        <v>7.6999999999999999E-2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1</v>
      </c>
      <c r="E8">
        <f>INDEX(Data!$J$8:$P$21,MATCH($C$1,Data!$A$8:$A$21,0),MATCH($C8,Data!$J$7:$P$7,0))</f>
        <v>0</v>
      </c>
      <c r="F8">
        <f>INDEX(Data!$R$8:$X$21,MATCH($C$1,Data!$A$8:$A$21,0),MATCH($C8,Data!$R$7:$X$7,0))</f>
        <v>5</v>
      </c>
      <c r="G8">
        <f>INDEX(Data!$Z$8:$AF$21,MATCH(NEOMED!$C$1,Data!$A$8:$A$21,0),MATCH(NEOMED!$C8,Data!$Z$7:$AF$7,0))</f>
        <v>5</v>
      </c>
      <c r="H8">
        <f>INDEX(Data!$AI$8:$AO$21,MATCH(NEOMED!$C$1,Data!$A$8:$A$21,0),MATCH(NEOMED!$C8,Data!$AI$7:$AO$7,0))</f>
        <v>5</v>
      </c>
      <c r="I8">
        <f>INDEX(Data!$AR$8:$AX$21,MATCH(NEOMED!$C$1,Data!$A$8:$A$21,0),MATCH(NEOMED!$C8,Data!$AR$7:$AX$7,0))</f>
        <v>5</v>
      </c>
      <c r="J8">
        <f>INDEX(Data!$BA$8:$BG$21,MATCH(NEOMED!$C$1,Data!$A$8:$A$21,0),MATCH(NEOMED!$C8,Data!$BA$7:$BG$7,0))</f>
        <v>5</v>
      </c>
      <c r="K8">
        <f>INDEX(Data!$BJ$8:$BP$21,MATCH(NEOMED!$C$1,Data!$A$8:$A$21,0),MATCH(NEOMED!$C8,Data!$BJ$7:$BP$7,0))</f>
        <v>2</v>
      </c>
      <c r="L8">
        <f>INDEX(Data!$BS$8:$BY$21,MATCH(NEOMED!$C$1,Data!$A$8:$A$21,0),MATCH(NEOMED!$C8,Data!$BS$7:$BY$7,0))</f>
        <v>5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0.59899999999999998</v>
      </c>
      <c r="E9">
        <f>INDEX(Data!$J$8:$P$21,MATCH($C$1,Data!$A$8:$A$21,0),MATCH($C9,Data!$J$7:$P$7,0))</f>
        <v>0.66900000000000004</v>
      </c>
      <c r="F9">
        <f>INDEX(Data!$R$8:$X$21,MATCH($C$1,Data!$A$8:$A$21,0),MATCH($C9,Data!$R$7:$X$7,0))</f>
        <v>0.91900000000000004</v>
      </c>
      <c r="G9" s="20">
        <f>INDEX(Data!$Z$8:$AF$21,MATCH(NEOMED!$C$1,Data!$A$8:$A$21,0),MATCH(NEOMED!$C9,Data!$Z$7:$AF$7,0))</f>
        <v>1.008</v>
      </c>
      <c r="H9" s="20">
        <f>INDEX(Data!$AI$8:$AO$21,MATCH(NEOMED!$C$1,Data!$A$8:$A$21,0),MATCH(NEOMED!$C9,Data!$AI$7:$AO$7,0))</f>
        <v>0.92600000000000005</v>
      </c>
      <c r="I9" s="20">
        <f>INDEX(Data!$AR$8:$AX$21,MATCH(NEOMED!$C$1,Data!$A$8:$A$21,0),MATCH(NEOMED!$C9,Data!$AR$7:$AX$7,0))</f>
        <v>0.94199999999999995</v>
      </c>
      <c r="J9" s="20">
        <f>INDEX(Data!$BA$8:$BG$21,MATCH(NEOMED!$C$1,Data!$A$8:$A$21,0),MATCH(NEOMED!$C9,Data!$BA$7:$BG$7,0))</f>
        <v>0.75</v>
      </c>
      <c r="K9" s="20">
        <f>INDEX(Data!$BJ$8:$BP$21,MATCH(NEOMED!$C$1,Data!$A$8:$A$21,0),MATCH(NEOMED!$C9,Data!$BJ$7:$BP$7,0))</f>
        <v>0.58099999999999996</v>
      </c>
      <c r="L9" s="20">
        <f>INDEX(Data!$BS$8:$BY$21,MATCH(NEOMED!$C$1,Data!$A$8:$A$21,0),MATCH(NEOMED!$C9,Data!$BS$7:$BY$7,0))</f>
        <v>0.60199999999999998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5</v>
      </c>
      <c r="E10">
        <f>INDEX(Data!$J$8:$P$21,MATCH($C$1,Data!$A$8:$A$21,0),MATCH($C10,Data!$J$7:$P$7,0))</f>
        <v>5</v>
      </c>
      <c r="F10">
        <f>INDEX(Data!$R$8:$X$21,MATCH($C$1,Data!$A$8:$A$21,0),MATCH($C10,Data!$R$7:$X$7,0))</f>
        <v>5</v>
      </c>
      <c r="G10">
        <f>INDEX(Data!$Z$8:$AF$21,MATCH(NEOMED!$C$1,Data!$A$8:$A$21,0),MATCH(NEOMED!$C10,Data!$Z$7:$AF$7,0))</f>
        <v>5</v>
      </c>
      <c r="H10">
        <f>INDEX(Data!$AI$8:$AO$21,MATCH(NEOMED!$C$1,Data!$A$8:$A$21,0),MATCH(NEOMED!$C10,Data!$AI$7:$AO$7,0))</f>
        <v>5</v>
      </c>
      <c r="I10">
        <f>INDEX(Data!$AR$8:$AX$21,MATCH(NEOMED!$C$1,Data!$A$8:$A$21,0),MATCH(NEOMED!$C10,Data!$AR$7:$AX$7,0))</f>
        <v>5</v>
      </c>
      <c r="J10">
        <f>INDEX(Data!$BA$8:$BG$21,MATCH(NEOMED!$C$1,Data!$A$8:$A$21,0),MATCH(NEOMED!$C10,Data!$BA$7:$BG$7,0))</f>
        <v>5</v>
      </c>
      <c r="K10">
        <f>INDEX(Data!$BJ$8:$BP$21,MATCH(NEOMED!$C$1,Data!$A$8:$A$21,0),MATCH(NEOMED!$C10,Data!$BJ$7:$BP$7,0))</f>
        <v>5</v>
      </c>
      <c r="L10">
        <f>INDEX(Data!$BS$8:$BY$21,MATCH(NEOMED!$C$1,Data!$A$8:$A$21,0),MATCH(NEOMED!$C10,Data!$BS$7:$BY$7,0))</f>
        <v>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7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4.5</v>
      </c>
      <c r="E4">
        <f>INDEX(Data!$J$8:$P$21,MATCH($C$1,Data!$A$8:$A$21,0),MATCH($C4,Data!$J$7:$P$7,0))</f>
        <v>4.7</v>
      </c>
      <c r="F4">
        <f>INDEX(Data!$R$8:$X$21,MATCH($C$1,Data!$A$8:$A$21,0),MATCH($C4,Data!$R$7:$X$7,0))</f>
        <v>4.7</v>
      </c>
      <c r="G4">
        <f>INDEX(Data!$Z$8:$AF$21,MATCH('Ohio St.'!$C$1,Data!$A$8:$A$21,0),MATCH('Ohio St.'!$C4,Data!$Z$7:$AF$7,0))</f>
        <v>3.9</v>
      </c>
      <c r="H4">
        <f>INDEX(Data!$AI$8:$AO$21,MATCH('Ohio St.'!$C$1,Data!$A$8:$A$21,0),MATCH('Ohio St.'!$C4,Data!$AI$7:$AO$7,0))</f>
        <v>3.7</v>
      </c>
      <c r="I4">
        <f>INDEX(Data!$AR$8:$AX$21,MATCH('Ohio St.'!$C$1,Data!$A$8:$A$21,0),MATCH('Ohio St.'!$C4,Data!$AR$7:$AX$7,0))</f>
        <v>4.2</v>
      </c>
      <c r="J4">
        <f>INDEX(Data!$BA$8:$BG$21,MATCH('Ohio St.'!$C$1,Data!$A$8:$A$21,0),MATCH('Ohio St.'!$C4,Data!$BA$7:$BG$7,0))</f>
        <v>4.2</v>
      </c>
      <c r="K4">
        <f>INDEX(Data!$BJ$8:$BP$21,MATCH('Ohio St.'!$C$1,Data!$A$8:$A$21,0),MATCH('Ohio St.'!$C4,Data!$BJ$7:$BP$7,0))</f>
        <v>3.2</v>
      </c>
      <c r="L4">
        <f>INDEX(Data!$BS$8:$BY$21,MATCH('Ohio St.'!$C$1,Data!$A$8:$A$21,0),MATCH('Ohio St.'!$C4,Data!$BS$7:$BY$7,0))</f>
        <v>3.4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1.08</v>
      </c>
      <c r="E5" s="40">
        <f>INDEX(Data!$J$8:$P$21,MATCH($C$1,Data!$A$8:$A$21,0),MATCH($C5,Data!$J$7:$P$7,0))</f>
        <v>1.212</v>
      </c>
      <c r="F5" s="40">
        <f>INDEX(Data!$R$8:$X$21,MATCH($C$1,Data!$A$8:$A$21,0),MATCH($C5,Data!$R$7:$X$7,0))</f>
        <v>1.2070000000000001</v>
      </c>
      <c r="G5" s="40">
        <f>INDEX(Data!$Z$8:$AF$21,MATCH('Ohio St.'!$C$1,Data!$A$8:$A$21,0),MATCH('Ohio St.'!$C5,Data!$Z$7:$AF$7,0))</f>
        <v>0.85699999999999998</v>
      </c>
      <c r="H5" s="40">
        <f>INDEX(Data!$AI$8:$AO$21,MATCH('Ohio St.'!$C$1,Data!$A$8:$A$21,0),MATCH('Ohio St.'!$C5,Data!$AI$7:$AO$7,0))</f>
        <v>0.91700000000000004</v>
      </c>
      <c r="I5" s="40">
        <f>INDEX(Data!$AR$8:$AX$21,MATCH('Ohio St.'!$C$1,Data!$A$8:$A$21,0),MATCH('Ohio St.'!$C5,Data!$AR$7:$AX$7,0))</f>
        <v>1.0409999999999999</v>
      </c>
      <c r="J5" s="40">
        <f>INDEX(Data!$BA$8:$BG$21,MATCH('Ohio St.'!$C$1,Data!$A$8:$A$21,0),MATCH('Ohio St.'!$C5,Data!$BA$7:$BG$7,0))</f>
        <v>1.294</v>
      </c>
      <c r="K5" s="40">
        <f>INDEX(Data!$BJ$8:$BP$21,MATCH('Ohio St.'!$C$1,Data!$A$8:$A$21,0),MATCH('Ohio St.'!$C5,Data!$BJ$7:$BP$7,0))</f>
        <v>1.24</v>
      </c>
      <c r="L5" s="40">
        <f>INDEX(Data!$BS$8:$BY$21,MATCH('Ohio St.'!$C$1,Data!$A$8:$A$21,0),MATCH('Ohio St.'!$C5,Data!$BS$7:$BY$7,0))</f>
        <v>1.4390000000000001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4</v>
      </c>
      <c r="E6">
        <f>INDEX(Data!$J$8:$P$21,MATCH($C$1,Data!$A$8:$A$21,0),MATCH($C6,Data!$J$7:$P$7,0))</f>
        <v>4</v>
      </c>
      <c r="F6">
        <f>INDEX(Data!$R$8:$X$21,MATCH($C$1,Data!$A$8:$A$21,0),MATCH($C6,Data!$R$7:$X$7,0))</f>
        <v>4</v>
      </c>
      <c r="G6">
        <f>INDEX(Data!$Z$8:$AF$21,MATCH('Ohio St.'!$C$1,Data!$A$8:$A$21,0),MATCH('Ohio St.'!$C6,Data!$Z$7:$AF$7,0))</f>
        <v>3</v>
      </c>
      <c r="H6">
        <f>INDEX(Data!$AI$8:$AO$21,MATCH('Ohio St.'!$C$1,Data!$A$8:$A$21,0),MATCH('Ohio St.'!$C6,Data!$AI$7:$AO$7,0))</f>
        <v>3</v>
      </c>
      <c r="I6">
        <f>INDEX(Data!$AR$8:$AX$21,MATCH('Ohio St.'!$C$1,Data!$A$8:$A$21,0),MATCH('Ohio St.'!$C6,Data!$AR$7:$AX$7,0))</f>
        <v>4</v>
      </c>
      <c r="J6">
        <f>INDEX(Data!$BA$8:$BG$21,MATCH('Ohio St.'!$C$1,Data!$A$8:$A$21,0),MATCH('Ohio St.'!$C6,Data!$BA$7:$BG$7,0))</f>
        <v>4</v>
      </c>
      <c r="K6">
        <f>INDEX(Data!$BJ$8:$BP$21,MATCH('Ohio St.'!$C$1,Data!$A$8:$A$21,0),MATCH('Ohio St.'!$C6,Data!$BJ$7:$BP$7,0))</f>
        <v>4</v>
      </c>
      <c r="L6">
        <f>INDEX(Data!$BS$8:$BY$21,MATCH('Ohio St.'!$C$1,Data!$A$8:$A$21,0),MATCH('Ohio St.'!$C6,Data!$BS$7:$BY$7,0))</f>
        <v>4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3.2000000000000001E-2</v>
      </c>
      <c r="E7">
        <f>INDEX(Data!$J$8:$P$21,MATCH($C$1,Data!$A$8:$A$21,0),MATCH($C7,Data!$J$7:$P$7,0))</f>
        <v>7.2999999999999995E-2</v>
      </c>
      <c r="F7">
        <f>INDEX(Data!$R$8:$X$21,MATCH($C$1,Data!$A$8:$A$21,0),MATCH($C7,Data!$R$7:$X$7,0))</f>
        <v>0.13</v>
      </c>
      <c r="G7" s="20">
        <f>INDEX(Data!$Z$8:$AF$21,MATCH('Ohio St.'!$C$1,Data!$A$8:$A$21,0),MATCH('Ohio St.'!$C7,Data!$Z$7:$AF$7,0))</f>
        <v>0.10100000000000001</v>
      </c>
      <c r="H7" s="20">
        <f>INDEX(Data!$AI$8:$AO$21,MATCH('Ohio St.'!$C$1,Data!$A$8:$A$21,0),MATCH('Ohio St.'!$C7,Data!$AI$7:$AO$7,0))</f>
        <v>4.9000000000000002E-2</v>
      </c>
      <c r="I7" s="20">
        <f>INDEX(Data!$AR$8:$AX$21,MATCH('Ohio St.'!$C$1,Data!$A$8:$A$21,0),MATCH('Ohio St.'!$C7,Data!$AR$7:$AX$7,0))</f>
        <v>0.105</v>
      </c>
      <c r="J7" s="20">
        <f>INDEX(Data!$BA$8:$BG$21,MATCH('Ohio St.'!$C$1,Data!$A$8:$A$21,0),MATCH('Ohio St.'!$C7,Data!$BA$7:$BG$7,0))</f>
        <v>8.5999999999999993E-2</v>
      </c>
      <c r="K7" s="20">
        <f>INDEX(Data!$BJ$8:$BP$21,MATCH('Ohio St.'!$C$1,Data!$A$8:$A$21,0),MATCH('Ohio St.'!$C7,Data!$BJ$7:$BP$7,0))</f>
        <v>-9.0999999999999998E-2</v>
      </c>
      <c r="L7" s="20">
        <f>INDEX(Data!$BS$8:$BY$21,MATCH('Ohio St.'!$C$1,Data!$A$8:$A$21,0),MATCH('Ohio St.'!$C7,Data!$BS$7:$BY$7,0))</f>
        <v>-1.0999999999999999E-2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4</v>
      </c>
      <c r="E8">
        <f>INDEX(Data!$J$8:$P$21,MATCH($C$1,Data!$A$8:$A$21,0),MATCH($C8,Data!$J$7:$P$7,0))</f>
        <v>5</v>
      </c>
      <c r="F8">
        <f>INDEX(Data!$R$8:$X$21,MATCH($C$1,Data!$A$8:$A$21,0),MATCH($C8,Data!$R$7:$X$7,0))</f>
        <v>5</v>
      </c>
      <c r="G8">
        <f>INDEX(Data!$Z$8:$AF$21,MATCH('Ohio St.'!$C$1,Data!$A$8:$A$21,0),MATCH('Ohio St.'!$C8,Data!$Z$7:$AF$7,0))</f>
        <v>5</v>
      </c>
      <c r="H8">
        <f>INDEX(Data!$AI$8:$AO$21,MATCH('Ohio St.'!$C$1,Data!$A$8:$A$21,0),MATCH('Ohio St.'!$C8,Data!$AI$7:$AO$7,0))</f>
        <v>4</v>
      </c>
      <c r="I8">
        <f>INDEX(Data!$AR$8:$AX$21,MATCH('Ohio St.'!$C$1,Data!$A$8:$A$21,0),MATCH('Ohio St.'!$C8,Data!$AR$7:$AX$7,0))</f>
        <v>5</v>
      </c>
      <c r="J8">
        <f>INDEX(Data!$BA$8:$BG$21,MATCH('Ohio St.'!$C$1,Data!$A$8:$A$21,0),MATCH('Ohio St.'!$C8,Data!$BA$7:$BG$7,0))</f>
        <v>5</v>
      </c>
      <c r="K8">
        <f>INDEX(Data!$BJ$8:$BP$21,MATCH('Ohio St.'!$C$1,Data!$A$8:$A$21,0),MATCH('Ohio St.'!$C8,Data!$BJ$7:$BP$7,0))</f>
        <v>0</v>
      </c>
      <c r="L8">
        <f>INDEX(Data!$BS$8:$BY$21,MATCH('Ohio St.'!$C$1,Data!$A$8:$A$21,0),MATCH('Ohio St.'!$C8,Data!$BS$7:$BY$7,0))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0.68100000000000005</v>
      </c>
      <c r="E9">
        <f>INDEX(Data!$J$8:$P$21,MATCH($C$1,Data!$A$8:$A$21,0),MATCH($C9,Data!$J$7:$P$7,0))</f>
        <v>0.67900000000000005</v>
      </c>
      <c r="F9">
        <f>INDEX(Data!$R$8:$X$21,MATCH($C$1,Data!$A$8:$A$21,0),MATCH($C9,Data!$R$7:$X$7,0))</f>
        <v>0.64900000000000002</v>
      </c>
      <c r="G9" s="20">
        <f>INDEX(Data!$Z$8:$AF$21,MATCH('Ohio St.'!$C$1,Data!$A$8:$A$21,0),MATCH('Ohio St.'!$C9,Data!$Z$7:$AF$7,0))</f>
        <v>0.48799999999999999</v>
      </c>
      <c r="H9" s="20">
        <f>INDEX(Data!$AI$8:$AO$21,MATCH('Ohio St.'!$C$1,Data!$A$8:$A$21,0),MATCH('Ohio St.'!$C9,Data!$AI$7:$AO$7,0))</f>
        <v>0.47699999999999998</v>
      </c>
      <c r="I9" s="20">
        <f>INDEX(Data!$AR$8:$AX$21,MATCH('Ohio St.'!$C$1,Data!$A$8:$A$21,0),MATCH('Ohio St.'!$C9,Data!$AR$7:$AX$7,0))</f>
        <v>0.45300000000000001</v>
      </c>
      <c r="J9" s="20">
        <f>INDEX(Data!$BA$8:$BG$21,MATCH('Ohio St.'!$C$1,Data!$A$8:$A$21,0),MATCH('Ohio St.'!$C9,Data!$BA$7:$BG$7,0))</f>
        <v>0.40600000000000003</v>
      </c>
      <c r="K9" s="20">
        <f>INDEX(Data!$BJ$8:$BP$21,MATCH('Ohio St.'!$C$1,Data!$A$8:$A$21,0),MATCH('Ohio St.'!$C9,Data!$BJ$7:$BP$7,0))</f>
        <v>0.41099999999999998</v>
      </c>
      <c r="L9" s="20">
        <f>INDEX(Data!$BS$8:$BY$21,MATCH('Ohio St.'!$C$1,Data!$A$8:$A$21,0),MATCH('Ohio St.'!$C9,Data!$BS$7:$BY$7,0))</f>
        <v>0.39600000000000002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5</v>
      </c>
      <c r="E10">
        <f>INDEX(Data!$J$8:$P$21,MATCH($C$1,Data!$A$8:$A$21,0),MATCH($C10,Data!$J$7:$P$7,0))</f>
        <v>5</v>
      </c>
      <c r="F10">
        <f>INDEX(Data!$R$8:$X$21,MATCH($C$1,Data!$A$8:$A$21,0),MATCH($C10,Data!$R$7:$X$7,0))</f>
        <v>5</v>
      </c>
      <c r="G10">
        <f>INDEX(Data!$Z$8:$AF$21,MATCH('Ohio St.'!$C$1,Data!$A$8:$A$21,0),MATCH('Ohio St.'!$C10,Data!$Z$7:$AF$7,0))</f>
        <v>4</v>
      </c>
      <c r="H10">
        <f>INDEX(Data!$AI$8:$AO$21,MATCH('Ohio St.'!$C$1,Data!$A$8:$A$21,0),MATCH('Ohio St.'!$C10,Data!$AI$7:$AO$7,0))</f>
        <v>4</v>
      </c>
      <c r="I10">
        <f>INDEX(Data!$AR$8:$AX$21,MATCH('Ohio St.'!$C$1,Data!$A$8:$A$21,0),MATCH('Ohio St.'!$C10,Data!$AR$7:$AX$7,0))</f>
        <v>4</v>
      </c>
      <c r="J10">
        <f>INDEX(Data!$BA$8:$BG$21,MATCH('Ohio St.'!$C$1,Data!$A$8:$A$21,0),MATCH('Ohio St.'!$C10,Data!$BA$7:$BG$7,0))</f>
        <v>4</v>
      </c>
      <c r="K10">
        <f>INDEX(Data!$BJ$8:$BP$21,MATCH('Ohio St.'!$C$1,Data!$A$8:$A$21,0),MATCH('Ohio St.'!$C10,Data!$BJ$7:$BP$7,0))</f>
        <v>4</v>
      </c>
      <c r="L10">
        <f>INDEX(Data!$BS$8:$BY$21,MATCH('Ohio St.'!$C$1,Data!$A$8:$A$21,0),MATCH('Ohio St.'!$C10,Data!$BS$7:$BY$7,0))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8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3.4</v>
      </c>
      <c r="E4">
        <f>INDEX(Data!$J$8:$P$21,MATCH($C$1,Data!$A$8:$A$21,0),MATCH($C4,Data!$J$7:$P$7,0))</f>
        <v>3.9</v>
      </c>
      <c r="F4">
        <f>INDEX(Data!$R$8:$X$21,MATCH($C$1,Data!$A$8:$A$21,0),MATCH($C4,Data!$R$7:$X$7,0))</f>
        <v>4.7</v>
      </c>
      <c r="G4">
        <f>INDEX(Data!$Z$8:$AF$21,MATCH('Ohio U.'!$C$1,Data!$A$8:$A$21,0),MATCH('Ohio U.'!$C4,Data!$Z$7:$AF$7,0))</f>
        <v>4.7</v>
      </c>
      <c r="H4">
        <f>INDEX(Data!$AI$8:$AO$21,MATCH('Ohio U.'!$C$1,Data!$A$8:$A$21,0),MATCH('Ohio U.'!$C4,Data!$AI$7:$AO$7,0))</f>
        <v>4.7</v>
      </c>
      <c r="I4">
        <f>INDEX(Data!$AR$8:$AX$21,MATCH('Ohio U.'!$C$1,Data!$A$8:$A$21,0),MATCH('Ohio U.'!$C4,Data!$AR$7:$AX$7,0))</f>
        <v>4.2</v>
      </c>
      <c r="J4">
        <f>INDEX(Data!$BA$8:$BG$21,MATCH('Ohio U.'!$C$1,Data!$A$8:$A$21,0),MATCH('Ohio U.'!$C4,Data!$BA$7:$BG$7,0))</f>
        <v>3.9</v>
      </c>
      <c r="K4">
        <f>INDEX(Data!$BJ$8:$BP$21,MATCH('Ohio U.'!$C$1,Data!$A$8:$A$21,0),MATCH('Ohio U.'!$C4,Data!$BJ$7:$BP$7,0))</f>
        <v>3.2</v>
      </c>
      <c r="L4">
        <f>INDEX(Data!$BS$8:$BY$21,MATCH('Ohio U.'!$C$1,Data!$A$8:$A$21,0),MATCH('Ohio U.'!$C4,Data!$BS$7:$BY$7,0))</f>
        <v>3.5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0.58699999999999997</v>
      </c>
      <c r="E5" s="40">
        <f>INDEX(Data!$J$8:$P$21,MATCH($C$1,Data!$A$8:$A$21,0),MATCH($C5,Data!$J$7:$P$7,0))</f>
        <v>0.63</v>
      </c>
      <c r="F5" s="40">
        <f>INDEX(Data!$R$8:$X$21,MATCH($C$1,Data!$A$8:$A$21,0),MATCH($C5,Data!$R$7:$X$7,0))</f>
        <v>1.139</v>
      </c>
      <c r="G5" s="40">
        <f>INDEX(Data!$Z$8:$AF$21,MATCH('Ohio U.'!$C$1,Data!$A$8:$A$21,0),MATCH('Ohio U.'!$C5,Data!$Z$7:$AF$7,0))</f>
        <v>1.012</v>
      </c>
      <c r="H5" s="40">
        <f>INDEX(Data!$AI$8:$AO$21,MATCH('Ohio U.'!$C$1,Data!$A$8:$A$21,0),MATCH('Ohio U.'!$C5,Data!$AI$7:$AO$7,0))</f>
        <v>1.4950000000000001</v>
      </c>
      <c r="I5" s="40">
        <f>INDEX(Data!$AR$8:$AX$21,MATCH('Ohio U.'!$C$1,Data!$A$8:$A$21,0),MATCH('Ohio U.'!$C5,Data!$AR$7:$AX$7,0))</f>
        <v>1.534</v>
      </c>
      <c r="J5" s="40">
        <f>INDEX(Data!$BA$8:$BG$21,MATCH('Ohio U.'!$C$1,Data!$A$8:$A$21,0),MATCH('Ohio U.'!$C5,Data!$BA$7:$BG$7,0))</f>
        <v>0.89800000000000002</v>
      </c>
      <c r="K5" s="40">
        <f>INDEX(Data!$BJ$8:$BP$21,MATCH('Ohio U.'!$C$1,Data!$A$8:$A$21,0),MATCH('Ohio U.'!$C5,Data!$BJ$7:$BP$7,0))</f>
        <v>0.60299999999999998</v>
      </c>
      <c r="L5" s="40">
        <f>INDEX(Data!$BS$8:$BY$21,MATCH('Ohio U.'!$C$1,Data!$A$8:$A$21,0),MATCH('Ohio U.'!$C5,Data!$BS$7:$BY$7,0))</f>
        <v>0.81299999999999994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2</v>
      </c>
      <c r="E6">
        <f>INDEX(Data!$J$8:$P$21,MATCH($C$1,Data!$A$8:$A$21,0),MATCH($C6,Data!$J$7:$P$7,0))</f>
        <v>3</v>
      </c>
      <c r="F6">
        <f>INDEX(Data!$R$8:$X$21,MATCH($C$1,Data!$A$8:$A$21,0),MATCH($C6,Data!$R$7:$X$7,0))</f>
        <v>4</v>
      </c>
      <c r="G6">
        <f>INDEX(Data!$Z$8:$AF$21,MATCH('Ohio U.'!$C$1,Data!$A$8:$A$21,0),MATCH('Ohio U.'!$C6,Data!$Z$7:$AF$7,0))</f>
        <v>4</v>
      </c>
      <c r="H6">
        <f>INDEX(Data!$AI$8:$AO$21,MATCH('Ohio U.'!$C$1,Data!$A$8:$A$21,0),MATCH('Ohio U.'!$C6,Data!$AI$7:$AO$7,0))</f>
        <v>4</v>
      </c>
      <c r="I6">
        <f>INDEX(Data!$AR$8:$AX$21,MATCH('Ohio U.'!$C$1,Data!$A$8:$A$21,0),MATCH('Ohio U.'!$C6,Data!$AR$7:$AX$7,0))</f>
        <v>4</v>
      </c>
      <c r="J6">
        <f>INDEX(Data!$BA$8:$BG$21,MATCH('Ohio U.'!$C$1,Data!$A$8:$A$21,0),MATCH('Ohio U.'!$C6,Data!$BA$7:$BG$7,0))</f>
        <v>3</v>
      </c>
      <c r="K6">
        <f>INDEX(Data!$BJ$8:$BP$21,MATCH('Ohio U.'!$C$1,Data!$A$8:$A$21,0),MATCH('Ohio U.'!$C6,Data!$BJ$7:$BP$7,0))</f>
        <v>3</v>
      </c>
      <c r="L6">
        <f>INDEX(Data!$BS$8:$BY$21,MATCH('Ohio U.'!$C$1,Data!$A$8:$A$21,0),MATCH('Ohio U.'!$C6,Data!$BS$7:$BY$7,0))</f>
        <v>3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3.0000000000000001E-3</v>
      </c>
      <c r="E7">
        <f>INDEX(Data!$J$8:$P$21,MATCH($C$1,Data!$A$8:$A$21,0),MATCH($C7,Data!$J$7:$P$7,0))</f>
        <v>6.3E-2</v>
      </c>
      <c r="F7">
        <f>INDEX(Data!$R$8:$X$21,MATCH($C$1,Data!$A$8:$A$21,0),MATCH($C7,Data!$R$7:$X$7,0))</f>
        <v>8.6999999999999994E-2</v>
      </c>
      <c r="G7" s="20">
        <f>INDEX(Data!$Z$8:$AF$21,MATCH('Ohio U.'!$C$1,Data!$A$8:$A$21,0),MATCH('Ohio U.'!$C7,Data!$Z$7:$AF$7,0))</f>
        <v>7.2999999999999995E-2</v>
      </c>
      <c r="H7" s="20">
        <f>INDEX(Data!$AI$8:$AO$21,MATCH('Ohio U.'!$C$1,Data!$A$8:$A$21,0),MATCH('Ohio U.'!$C7,Data!$AI$7:$AO$7,0))</f>
        <v>0.09</v>
      </c>
      <c r="I7" s="20">
        <f>INDEX(Data!$AR$8:$AX$21,MATCH('Ohio U.'!$C$1,Data!$A$8:$A$21,0),MATCH('Ohio U.'!$C7,Data!$AR$7:$AX$7,0))</f>
        <v>0.152</v>
      </c>
      <c r="J7" s="20">
        <f>INDEX(Data!$BA$8:$BG$21,MATCH('Ohio U.'!$C$1,Data!$A$8:$A$21,0),MATCH('Ohio U.'!$C7,Data!$BA$7:$BG$7,0))</f>
        <v>0.10299999999999999</v>
      </c>
      <c r="K7" s="20">
        <f>INDEX(Data!$BJ$8:$BP$21,MATCH('Ohio U.'!$C$1,Data!$A$8:$A$21,0),MATCH('Ohio U.'!$C7,Data!$BJ$7:$BP$7,0))</f>
        <v>3.5999999999999997E-2</v>
      </c>
      <c r="L7" s="20">
        <f>INDEX(Data!$BS$8:$BY$21,MATCH('Ohio U.'!$C$1,Data!$A$8:$A$21,0),MATCH('Ohio U.'!$C7,Data!$BS$7:$BY$7,0))</f>
        <v>2.9000000000000001E-2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4</v>
      </c>
      <c r="E8">
        <f>INDEX(Data!$J$8:$P$21,MATCH($C$1,Data!$A$8:$A$21,0),MATCH($C8,Data!$J$7:$P$7,0))</f>
        <v>5</v>
      </c>
      <c r="F8">
        <f>INDEX(Data!$R$8:$X$21,MATCH($C$1,Data!$A$8:$A$21,0),MATCH($C8,Data!$R$7:$X$7,0))</f>
        <v>5</v>
      </c>
      <c r="G8">
        <f>INDEX(Data!$Z$8:$AF$21,MATCH('Ohio U.'!$C$1,Data!$A$8:$A$21,0),MATCH('Ohio U.'!$C8,Data!$Z$7:$AF$7,0))</f>
        <v>5</v>
      </c>
      <c r="H8">
        <f>INDEX(Data!$AI$8:$AO$21,MATCH('Ohio U.'!$C$1,Data!$A$8:$A$21,0),MATCH('Ohio U.'!$C8,Data!$AI$7:$AO$7,0))</f>
        <v>5</v>
      </c>
      <c r="I8">
        <f>INDEX(Data!$AR$8:$AX$21,MATCH('Ohio U.'!$C$1,Data!$A$8:$A$21,0),MATCH('Ohio U.'!$C8,Data!$AR$7:$AX$7,0))</f>
        <v>5</v>
      </c>
      <c r="J8">
        <f>INDEX(Data!$BA$8:$BG$21,MATCH('Ohio U.'!$C$1,Data!$A$8:$A$21,0),MATCH('Ohio U.'!$C8,Data!$BA$7:$BG$7,0))</f>
        <v>5</v>
      </c>
      <c r="K8">
        <f>INDEX(Data!$BJ$8:$BP$21,MATCH('Ohio U.'!$C$1,Data!$A$8:$A$21,0),MATCH('Ohio U.'!$C8,Data!$BJ$7:$BP$7,0))</f>
        <v>4</v>
      </c>
      <c r="L8">
        <f>INDEX(Data!$BS$8:$BY$21,MATCH('Ohio U.'!$C$1,Data!$A$8:$A$21,0),MATCH('Ohio U.'!$C8,Data!$BS$7:$BY$7,0))</f>
        <v>3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0.42499999999999999</v>
      </c>
      <c r="E9">
        <f>INDEX(Data!$J$8:$P$21,MATCH($C$1,Data!$A$8:$A$21,0),MATCH($C9,Data!$J$7:$P$7,0))</f>
        <v>0.48399999999999999</v>
      </c>
      <c r="F9">
        <f>INDEX(Data!$R$8:$X$21,MATCH($C$1,Data!$A$8:$A$21,0),MATCH($C9,Data!$R$7:$X$7,0))</f>
        <v>0.52500000000000002</v>
      </c>
      <c r="G9" s="20">
        <f>INDEX(Data!$Z$8:$AF$21,MATCH('Ohio U.'!$C$1,Data!$A$8:$A$21,0),MATCH('Ohio U.'!$C9,Data!$Z$7:$AF$7,0))</f>
        <v>0.51</v>
      </c>
      <c r="H9" s="20">
        <f>INDEX(Data!$AI$8:$AO$21,MATCH('Ohio U.'!$C$1,Data!$A$8:$A$21,0),MATCH('Ohio U.'!$C9,Data!$AI$7:$AO$7,0))</f>
        <v>0.5</v>
      </c>
      <c r="I9" s="20">
        <f>INDEX(Data!$AR$8:$AX$21,MATCH('Ohio U.'!$C$1,Data!$A$8:$A$21,0),MATCH('Ohio U.'!$C9,Data!$AR$7:$AX$7,0))</f>
        <v>0.42299999999999999</v>
      </c>
      <c r="J9" s="20">
        <f>INDEX(Data!$BA$8:$BG$21,MATCH('Ohio U.'!$C$1,Data!$A$8:$A$21,0),MATCH('Ohio U.'!$C9,Data!$BA$7:$BG$7,0))</f>
        <v>0.27700000000000002</v>
      </c>
      <c r="K9" s="20">
        <f>INDEX(Data!$BJ$8:$BP$21,MATCH('Ohio U.'!$C$1,Data!$A$8:$A$21,0),MATCH('Ohio U.'!$C9,Data!$BJ$7:$BP$7,0))</f>
        <v>0.20599999999999999</v>
      </c>
      <c r="L9" s="20">
        <f>INDEX(Data!$BS$8:$BY$21,MATCH('Ohio U.'!$C$1,Data!$A$8:$A$21,0),MATCH('Ohio U.'!$C9,Data!$BS$7:$BY$7,0))</f>
        <v>0.25600000000000001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5</v>
      </c>
      <c r="G10">
        <f>INDEX(Data!$Z$8:$AF$21,MATCH('Ohio U.'!$C$1,Data!$A$8:$A$21,0),MATCH('Ohio U.'!$C10,Data!$Z$7:$AF$7,0))</f>
        <v>5</v>
      </c>
      <c r="H10">
        <f>INDEX(Data!$AI$8:$AO$21,MATCH('Ohio U.'!$C$1,Data!$A$8:$A$21,0),MATCH('Ohio U.'!$C10,Data!$AI$7:$AO$7,0))</f>
        <v>5</v>
      </c>
      <c r="I10">
        <f>INDEX(Data!$AR$8:$AX$21,MATCH('Ohio U.'!$C$1,Data!$A$8:$A$21,0),MATCH('Ohio U.'!$C10,Data!$AR$7:$AX$7,0))</f>
        <v>4</v>
      </c>
      <c r="J10">
        <f>INDEX(Data!$BA$8:$BG$21,MATCH('Ohio U.'!$C$1,Data!$A$8:$A$21,0),MATCH('Ohio U.'!$C10,Data!$BA$7:$BG$7,0))</f>
        <v>4</v>
      </c>
      <c r="K10">
        <f>INDEX(Data!$BJ$8:$BP$21,MATCH('Ohio U.'!$C$1,Data!$A$8:$A$21,0),MATCH('Ohio U.'!$C10,Data!$BJ$7:$BP$7,0))</f>
        <v>3</v>
      </c>
      <c r="L10">
        <f>INDEX(Data!$BS$8:$BY$21,MATCH('Ohio U.'!$C$1,Data!$A$8:$A$21,0),MATCH('Ohio U.'!$C10,Data!$BS$7:$BY$7,0))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9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3.2</v>
      </c>
      <c r="E4">
        <f>INDEX(Data!$J$8:$P$21,MATCH($C$1,Data!$A$8:$A$21,0),MATCH($C4,Data!$J$7:$P$7,0))</f>
        <v>3.4</v>
      </c>
      <c r="F4">
        <f>INDEX(Data!$R$8:$X$21,MATCH($C$1,Data!$A$8:$A$21,0),MATCH($C4,Data!$R$7:$X$7,0))</f>
        <v>4</v>
      </c>
      <c r="G4">
        <f>INDEX(Data!$Z$8:$AF$21,MATCH('Shawnee St.'!$C$1,Data!$A$8:$A$21,0),MATCH('Shawnee St.'!$C4,Data!$Z$7:$AF$7,0))</f>
        <v>3.1</v>
      </c>
      <c r="H4">
        <f>INDEX(Data!$AI$8:$AO$21,MATCH('Shawnee St.'!$C$1,Data!$A$8:$A$21,0),MATCH('Shawnee St.'!$C4,Data!$AI$7:$AO$7,0))</f>
        <v>3.4</v>
      </c>
      <c r="I4">
        <f>INDEX(Data!$AR$8:$AX$21,MATCH('Shawnee St.'!$C$1,Data!$A$8:$A$21,0),MATCH('Shawnee St.'!$C4,Data!$AR$7:$AX$7,0))</f>
        <v>4</v>
      </c>
      <c r="J4">
        <f>INDEX(Data!$BA$8:$BG$21,MATCH('Shawnee St.'!$C$1,Data!$A$8:$A$21,0),MATCH('Shawnee St.'!$C4,Data!$BA$7:$BG$7,0))</f>
        <v>3.7</v>
      </c>
      <c r="K4">
        <f>INDEX(Data!$BJ$8:$BP$21,MATCH('Shawnee St.'!$C$1,Data!$A$8:$A$21,0),MATCH('Shawnee St.'!$C4,Data!$BJ$7:$BP$7,0))</f>
        <v>3.1</v>
      </c>
      <c r="L4">
        <f>INDEX(Data!$BS$8:$BY$21,MATCH('Shawnee St.'!$C$1,Data!$A$8:$A$21,0),MATCH('Shawnee St.'!$C4,Data!$BS$7:$BY$7,0))</f>
        <v>3.4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1.0940000000000001</v>
      </c>
      <c r="E5" s="40">
        <f>INDEX(Data!$J$8:$P$21,MATCH($C$1,Data!$A$8:$A$21,0),MATCH($C5,Data!$J$7:$P$7,0))</f>
        <v>1.175</v>
      </c>
      <c r="F5" s="40">
        <f>INDEX(Data!$R$8:$X$21,MATCH($C$1,Data!$A$8:$A$21,0),MATCH($C5,Data!$R$7:$X$7,0))</f>
        <v>1.1879999999999999</v>
      </c>
      <c r="G5" s="40">
        <f>INDEX(Data!$Z$8:$AF$21,MATCH('Shawnee St.'!$C$1,Data!$A$8:$A$21,0),MATCH('Shawnee St.'!$C5,Data!$Z$7:$AF$7,0))</f>
        <v>0.96399999999999997</v>
      </c>
      <c r="H5" s="40">
        <f>INDEX(Data!$AI$8:$AO$21,MATCH('Shawnee St.'!$C$1,Data!$A$8:$A$21,0),MATCH('Shawnee St.'!$C5,Data!$AI$7:$AO$7,0))</f>
        <v>1.129</v>
      </c>
      <c r="I5" s="40">
        <f>INDEX(Data!$AR$8:$AX$21,MATCH('Shawnee St.'!$C$1,Data!$A$8:$A$21,0),MATCH('Shawnee St.'!$C5,Data!$AR$7:$AX$7,0))</f>
        <v>1.139</v>
      </c>
      <c r="J5" s="40">
        <f>INDEX(Data!$BA$8:$BG$21,MATCH('Shawnee St.'!$C$1,Data!$A$8:$A$21,0),MATCH('Shawnee St.'!$C5,Data!$BA$7:$BG$7,0))</f>
        <v>0.96699999999999997</v>
      </c>
      <c r="K5" s="40">
        <f>INDEX(Data!$BJ$8:$BP$21,MATCH('Shawnee St.'!$C$1,Data!$A$8:$A$21,0),MATCH('Shawnee St.'!$C5,Data!$BJ$7:$BP$7,0))</f>
        <v>0.87</v>
      </c>
      <c r="L5" s="40">
        <f>INDEX(Data!$BS$8:$BY$21,MATCH('Shawnee St.'!$C$1,Data!$A$8:$A$21,0),MATCH('Shawnee St.'!$C5,Data!$BS$7:$BY$7,0))</f>
        <v>1.0349999999999999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4</v>
      </c>
      <c r="E6">
        <f>INDEX(Data!$J$8:$P$21,MATCH($C$1,Data!$A$8:$A$21,0),MATCH($C6,Data!$J$7:$P$7,0))</f>
        <v>4</v>
      </c>
      <c r="F6">
        <f>INDEX(Data!$R$8:$X$21,MATCH($C$1,Data!$A$8:$A$21,0),MATCH($C6,Data!$R$7:$X$7,0))</f>
        <v>4</v>
      </c>
      <c r="G6">
        <f>INDEX(Data!$Z$8:$AF$21,MATCH('Shawnee St.'!$C$1,Data!$A$8:$A$21,0),MATCH('Shawnee St.'!$C6,Data!$Z$7:$AF$7,0))</f>
        <v>3</v>
      </c>
      <c r="H6">
        <f>INDEX(Data!$AI$8:$AO$21,MATCH('Shawnee St.'!$C$1,Data!$A$8:$A$21,0),MATCH('Shawnee St.'!$C6,Data!$AI$7:$AO$7,0))</f>
        <v>4</v>
      </c>
      <c r="I6">
        <f>INDEX(Data!$AR$8:$AX$21,MATCH('Shawnee St.'!$C$1,Data!$A$8:$A$21,0),MATCH('Shawnee St.'!$C6,Data!$AR$7:$AX$7,0))</f>
        <v>4</v>
      </c>
      <c r="J6">
        <f>INDEX(Data!$BA$8:$BG$21,MATCH('Shawnee St.'!$C$1,Data!$A$8:$A$21,0),MATCH('Shawnee St.'!$C6,Data!$BA$7:$BG$7,0))</f>
        <v>3</v>
      </c>
      <c r="K6">
        <f>INDEX(Data!$BJ$8:$BP$21,MATCH('Shawnee St.'!$C$1,Data!$A$8:$A$21,0),MATCH('Shawnee St.'!$C6,Data!$BJ$7:$BP$7,0))</f>
        <v>3</v>
      </c>
      <c r="L6">
        <f>INDEX(Data!$BS$8:$BY$21,MATCH('Shawnee St.'!$C$1,Data!$A$8:$A$21,0),MATCH('Shawnee St.'!$C6,Data!$BS$7:$BY$7,0))</f>
        <v>4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-7.0000000000000007E-2</v>
      </c>
      <c r="E7">
        <f>INDEX(Data!$J$8:$P$21,MATCH($C$1,Data!$A$8:$A$21,0),MATCH($C7,Data!$J$7:$P$7,0))</f>
        <v>-3.5999999999999997E-2</v>
      </c>
      <c r="F7">
        <f>INDEX(Data!$R$8:$X$21,MATCH($C$1,Data!$A$8:$A$21,0),MATCH($C7,Data!$R$7:$X$7,0))</f>
        <v>4.2000000000000003E-2</v>
      </c>
      <c r="G7" s="20">
        <f>INDEX(Data!$Z$8:$AF$21,MATCH('Shawnee St.'!$C$1,Data!$A$8:$A$21,0),MATCH('Shawnee St.'!$C7,Data!$Z$7:$AF$7,0))</f>
        <v>-1.6E-2</v>
      </c>
      <c r="H7" s="20">
        <f>INDEX(Data!$AI$8:$AO$21,MATCH('Shawnee St.'!$C$1,Data!$A$8:$A$21,0),MATCH('Shawnee St.'!$C7,Data!$AI$7:$AO$7,0))</f>
        <v>-1.4E-2</v>
      </c>
      <c r="I7" s="20">
        <f>INDEX(Data!$AR$8:$AX$21,MATCH('Shawnee St.'!$C$1,Data!$A$8:$A$21,0),MATCH('Shawnee St.'!$C7,Data!$AR$7:$AX$7,0))</f>
        <v>4.5999999999999999E-2</v>
      </c>
      <c r="J7" s="20">
        <f>INDEX(Data!$BA$8:$BG$21,MATCH('Shawnee St.'!$C$1,Data!$A$8:$A$21,0),MATCH('Shawnee St.'!$C7,Data!$BA$7:$BG$7,0))</f>
        <v>3.5999999999999997E-2</v>
      </c>
      <c r="K7" s="20">
        <f>INDEX(Data!$BJ$8:$BP$21,MATCH('Shawnee St.'!$C$1,Data!$A$8:$A$21,0),MATCH('Shawnee St.'!$C7,Data!$BJ$7:$BP$7,0))</f>
        <v>-1.4999999999999999E-2</v>
      </c>
      <c r="L7" s="20">
        <f>INDEX(Data!$BS$8:$BY$21,MATCH('Shawnee St.'!$C$1,Data!$A$8:$A$21,0),MATCH('Shawnee St.'!$C7,Data!$BS$7:$BY$7,0))</f>
        <v>-8.0000000000000002E-3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0</v>
      </c>
      <c r="E8">
        <f>INDEX(Data!$J$8:$P$21,MATCH($C$1,Data!$A$8:$A$21,0),MATCH($C8,Data!$J$7:$P$7,0))</f>
        <v>1</v>
      </c>
      <c r="F8">
        <f>INDEX(Data!$R$8:$X$21,MATCH($C$1,Data!$A$8:$A$21,0),MATCH($C8,Data!$R$7:$X$7,0))</f>
        <v>4</v>
      </c>
      <c r="G8">
        <f>INDEX(Data!$Z$8:$AF$21,MATCH('Shawnee St.'!$C$1,Data!$A$8:$A$21,0),MATCH('Shawnee St.'!$C8,Data!$Z$7:$AF$7,0))</f>
        <v>1</v>
      </c>
      <c r="H8">
        <f>INDEX(Data!$AI$8:$AO$21,MATCH('Shawnee St.'!$C$1,Data!$A$8:$A$21,0),MATCH('Shawnee St.'!$C8,Data!$AI$7:$AO$7,0))</f>
        <v>1</v>
      </c>
      <c r="I8">
        <f>INDEX(Data!$AR$8:$AX$21,MATCH('Shawnee St.'!$C$1,Data!$A$8:$A$21,0),MATCH('Shawnee St.'!$C8,Data!$AR$7:$AX$7,0))</f>
        <v>4</v>
      </c>
      <c r="J8">
        <f>INDEX(Data!$BA$8:$BG$21,MATCH('Shawnee St.'!$C$1,Data!$A$8:$A$21,0),MATCH('Shawnee St.'!$C8,Data!$BA$7:$BG$7,0))</f>
        <v>4</v>
      </c>
      <c r="K8">
        <f>INDEX(Data!$BJ$8:$BP$21,MATCH('Shawnee St.'!$C$1,Data!$A$8:$A$21,0),MATCH('Shawnee St.'!$C8,Data!$BJ$7:$BP$7,0))</f>
        <v>1</v>
      </c>
      <c r="L8">
        <f>INDEX(Data!$BS$8:$BY$21,MATCH('Shawnee St.'!$C$1,Data!$A$8:$A$21,0),MATCH('Shawnee St.'!$C8,Data!$BS$7:$BY$7,0))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0.26100000000000001</v>
      </c>
      <c r="E9">
        <f>INDEX(Data!$J$8:$P$21,MATCH($C$1,Data!$A$8:$A$21,0),MATCH($C9,Data!$J$7:$P$7,0))</f>
        <v>0.29499999999999998</v>
      </c>
      <c r="F9">
        <f>INDEX(Data!$R$8:$X$21,MATCH($C$1,Data!$A$8:$A$21,0),MATCH($C9,Data!$R$7:$X$7,0))</f>
        <v>0.307</v>
      </c>
      <c r="G9" s="20">
        <f>INDEX(Data!$Z$8:$AF$21,MATCH('Shawnee St.'!$C$1,Data!$A$8:$A$21,0),MATCH('Shawnee St.'!$C9,Data!$Z$7:$AF$7,0))</f>
        <v>0.25900000000000001</v>
      </c>
      <c r="H9" s="20">
        <f>INDEX(Data!$AI$8:$AO$21,MATCH('Shawnee St.'!$C$1,Data!$A$8:$A$21,0),MATCH('Shawnee St.'!$C9,Data!$AI$7:$AO$7,0))</f>
        <v>0.28000000000000003</v>
      </c>
      <c r="I9" s="20">
        <f>INDEX(Data!$AR$8:$AX$21,MATCH('Shawnee St.'!$C$1,Data!$A$8:$A$21,0),MATCH('Shawnee St.'!$C9,Data!$AR$7:$AX$7,0))</f>
        <v>0.29799999999999999</v>
      </c>
      <c r="J9" s="20">
        <f>INDEX(Data!$BA$8:$BG$21,MATCH('Shawnee St.'!$C$1,Data!$A$8:$A$21,0),MATCH('Shawnee St.'!$C9,Data!$BA$7:$BG$7,0))</f>
        <v>0.28000000000000003</v>
      </c>
      <c r="K9" s="20">
        <f>INDEX(Data!$BJ$8:$BP$21,MATCH('Shawnee St.'!$C$1,Data!$A$8:$A$21,0),MATCH('Shawnee St.'!$C9,Data!$BJ$7:$BP$7,0))</f>
        <v>0.26800000000000002</v>
      </c>
      <c r="L9" s="20">
        <f>INDEX(Data!$BS$8:$BY$21,MATCH('Shawnee St.'!$C$1,Data!$A$8:$A$21,0),MATCH('Shawnee St.'!$C9,Data!$BS$7:$BY$7,0))</f>
        <v>0.34399999999999997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4</v>
      </c>
      <c r="G10">
        <f>INDEX(Data!$Z$8:$AF$21,MATCH('Shawnee St.'!$C$1,Data!$A$8:$A$21,0),MATCH('Shawnee St.'!$C10,Data!$Z$7:$AF$7,0))</f>
        <v>4</v>
      </c>
      <c r="H10">
        <f>INDEX(Data!$AI$8:$AO$21,MATCH('Shawnee St.'!$C$1,Data!$A$8:$A$21,0),MATCH('Shawnee St.'!$C10,Data!$AI$7:$AO$7,0))</f>
        <v>4</v>
      </c>
      <c r="I10">
        <f>INDEX(Data!$AR$8:$AX$21,MATCH('Shawnee St.'!$C$1,Data!$A$8:$A$21,0),MATCH('Shawnee St.'!$C10,Data!$AR$7:$AX$7,0))</f>
        <v>4</v>
      </c>
      <c r="J10">
        <f>INDEX(Data!$BA$8:$BG$21,MATCH('Shawnee St.'!$C$1,Data!$A$8:$A$21,0),MATCH('Shawnee St.'!$C10,Data!$BA$7:$BG$7,0))</f>
        <v>4</v>
      </c>
      <c r="K10">
        <f>INDEX(Data!$BJ$8:$BP$21,MATCH('Shawnee St.'!$C$1,Data!$A$8:$A$21,0),MATCH('Shawnee St.'!$C10,Data!$BJ$7:$BP$7,0))</f>
        <v>4</v>
      </c>
      <c r="L10">
        <f>INDEX(Data!$BS$8:$BY$21,MATCH('Shawnee St.'!$C$1,Data!$A$8:$A$21,0),MATCH('Shawnee St.'!$C10,Data!$BS$7:$BY$7,0))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10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3.2</v>
      </c>
      <c r="E4">
        <f>INDEX(Data!$J$8:$P$21,MATCH($C$1,Data!$A$8:$A$21,0),MATCH($C4,Data!$J$7:$P$7,0))</f>
        <v>2.8</v>
      </c>
      <c r="F4">
        <f>INDEX(Data!$R$8:$X$21,MATCH($C$1,Data!$A$8:$A$21,0),MATCH($C4,Data!$R$7:$X$7,0))</f>
        <v>3.2</v>
      </c>
      <c r="G4">
        <f>INDEX(Data!$Z$8:$AF$21,MATCH('U. Akron'!$C$1,Data!$A$8:$A$21,0),MATCH('U. Akron'!$C4,Data!$Z$7:$AF$7,0))</f>
        <v>2.8</v>
      </c>
      <c r="H4">
        <f>INDEX(Data!$AI$8:$AO$21,MATCH('U. Akron'!$C$1,Data!$A$8:$A$21,0),MATCH('U. Akron'!$C4,Data!$AI$7:$AO$7,0))</f>
        <v>3.2</v>
      </c>
      <c r="I4">
        <f>INDEX(Data!$AR$8:$AX$21,MATCH('U. Akron'!$C$1,Data!$A$8:$A$21,0),MATCH('U. Akron'!$C4,Data!$AR$7:$AX$7,0))</f>
        <v>3.6</v>
      </c>
      <c r="J4">
        <f>INDEX(Data!$BA$8:$BG$21,MATCH('U. Akron'!$C$1,Data!$A$8:$A$21,0),MATCH('U. Akron'!$C4,Data!$BA$7:$BG$7,0))</f>
        <v>3.3</v>
      </c>
      <c r="K4">
        <f>INDEX(Data!$BJ$8:$BP$21,MATCH('U. Akron'!$C$1,Data!$A$8:$A$21,0),MATCH('U. Akron'!$C4,Data!$BJ$7:$BP$7,0))</f>
        <v>2</v>
      </c>
      <c r="L4">
        <f>INDEX(Data!$BS$8:$BY$21,MATCH('U. Akron'!$C$1,Data!$A$8:$A$21,0),MATCH('U. Akron'!$C4,Data!$BS$7:$BY$7,0))</f>
        <v>2.9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0.374</v>
      </c>
      <c r="E5" s="40">
        <f>INDEX(Data!$J$8:$P$21,MATCH($C$1,Data!$A$8:$A$21,0),MATCH($C5,Data!$J$7:$P$7,0))</f>
        <v>0.372</v>
      </c>
      <c r="F5" s="40">
        <f>INDEX(Data!$R$8:$X$21,MATCH($C$1,Data!$A$8:$A$21,0),MATCH($C5,Data!$R$7:$X$7,0))</f>
        <v>0.373</v>
      </c>
      <c r="G5" s="40">
        <f>INDEX(Data!$Z$8:$AF$21,MATCH('U. Akron'!$C$1,Data!$A$8:$A$21,0),MATCH('U. Akron'!$C5,Data!$Z$7:$AF$7,0))</f>
        <v>0.38800000000000001</v>
      </c>
      <c r="H5" s="40">
        <f>INDEX(Data!$AI$8:$AO$21,MATCH('U. Akron'!$C$1,Data!$A$8:$A$21,0),MATCH('U. Akron'!$C5,Data!$AI$7:$AO$7,0))</f>
        <v>0.41699999999999998</v>
      </c>
      <c r="I5" s="40">
        <f>INDEX(Data!$AR$8:$AX$21,MATCH('U. Akron'!$C$1,Data!$A$8:$A$21,0),MATCH('U. Akron'!$C5,Data!$AR$7:$AX$7,0))</f>
        <v>0.438</v>
      </c>
      <c r="J5" s="40">
        <f>INDEX(Data!$BA$8:$BG$21,MATCH('U. Akron'!$C$1,Data!$A$8:$A$21,0),MATCH('U. Akron'!$C5,Data!$BA$7:$BG$7,0))</f>
        <v>0.29799999999999999</v>
      </c>
      <c r="K5" s="40">
        <f>INDEX(Data!$BJ$8:$BP$21,MATCH('U. Akron'!$C$1,Data!$A$8:$A$21,0),MATCH('U. Akron'!$C5,Data!$BJ$7:$BP$7,0))</f>
        <v>0.214</v>
      </c>
      <c r="L5" s="40">
        <f>INDEX(Data!$BS$8:$BY$21,MATCH('U. Akron'!$C$1,Data!$A$8:$A$21,0),MATCH('U. Akron'!$C5,Data!$BS$7:$BY$7,0))</f>
        <v>0.27300000000000002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2</v>
      </c>
      <c r="E6">
        <f>INDEX(Data!$J$8:$P$21,MATCH($C$1,Data!$A$8:$A$21,0),MATCH($C6,Data!$J$7:$P$7,0))</f>
        <v>2</v>
      </c>
      <c r="F6">
        <f>INDEX(Data!$R$8:$X$21,MATCH($C$1,Data!$A$8:$A$21,0),MATCH($C6,Data!$R$7:$X$7,0))</f>
        <v>2</v>
      </c>
      <c r="G6">
        <f>INDEX(Data!$Z$8:$AF$21,MATCH('U. Akron'!$C$1,Data!$A$8:$A$21,0),MATCH('U. Akron'!$C6,Data!$Z$7:$AF$7,0))</f>
        <v>2</v>
      </c>
      <c r="H6">
        <f>INDEX(Data!$AI$8:$AO$21,MATCH('U. Akron'!$C$1,Data!$A$8:$A$21,0),MATCH('U. Akron'!$C6,Data!$AI$7:$AO$7,0))</f>
        <v>2</v>
      </c>
      <c r="I6">
        <f>INDEX(Data!$AR$8:$AX$21,MATCH('U. Akron'!$C$1,Data!$A$8:$A$21,0),MATCH('U. Akron'!$C6,Data!$AR$7:$AX$7,0))</f>
        <v>2</v>
      </c>
      <c r="J6">
        <f>INDEX(Data!$BA$8:$BG$21,MATCH('U. Akron'!$C$1,Data!$A$8:$A$21,0),MATCH('U. Akron'!$C6,Data!$BA$7:$BG$7,0))</f>
        <v>1</v>
      </c>
      <c r="K6">
        <f>INDEX(Data!$BJ$8:$BP$21,MATCH('U. Akron'!$C$1,Data!$A$8:$A$21,0),MATCH('U. Akron'!$C6,Data!$BJ$7:$BP$7,0))</f>
        <v>1</v>
      </c>
      <c r="L6">
        <f>INDEX(Data!$BS$8:$BY$21,MATCH('U. Akron'!$C$1,Data!$A$8:$A$21,0),MATCH('U. Akron'!$C6,Data!$BS$7:$BY$7,0))</f>
        <v>1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0.02</v>
      </c>
      <c r="E7">
        <f>INDEX(Data!$J$8:$P$21,MATCH($C$1,Data!$A$8:$A$21,0),MATCH($C7,Data!$J$7:$P$7,0))</f>
        <v>-2.3E-2</v>
      </c>
      <c r="F7">
        <f>INDEX(Data!$R$8:$X$21,MATCH($C$1,Data!$A$8:$A$21,0),MATCH($C7,Data!$R$7:$X$7,0))</f>
        <v>1.6E-2</v>
      </c>
      <c r="G7" s="20">
        <f>INDEX(Data!$Z$8:$AF$21,MATCH('U. Akron'!$C$1,Data!$A$8:$A$21,0),MATCH('U. Akron'!$C7,Data!$Z$7:$AF$7,0))</f>
        <v>-2.9000000000000001E-2</v>
      </c>
      <c r="H7" s="20">
        <f>INDEX(Data!$AI$8:$AO$21,MATCH('U. Akron'!$C$1,Data!$A$8:$A$21,0),MATCH('U. Akron'!$C7,Data!$AI$7:$AO$7,0))</f>
        <v>2.1999999999999999E-2</v>
      </c>
      <c r="I7" s="20">
        <f>INDEX(Data!$AR$8:$AX$21,MATCH('U. Akron'!$C$1,Data!$A$8:$A$21,0),MATCH('U. Akron'!$C7,Data!$AR$7:$AX$7,0))</f>
        <v>6.6000000000000003E-2</v>
      </c>
      <c r="J7" s="20">
        <f>INDEX(Data!$BA$8:$BG$21,MATCH('U. Akron'!$C$1,Data!$A$8:$A$21,0),MATCH('U. Akron'!$C7,Data!$BA$7:$BG$7,0))</f>
        <v>0.08</v>
      </c>
      <c r="K7" s="20">
        <f>INDEX(Data!$BJ$8:$BP$21,MATCH('U. Akron'!$C$1,Data!$A$8:$A$21,0),MATCH('U. Akron'!$C7,Data!$BJ$7:$BP$7,0))</f>
        <v>-1.7999999999999999E-2</v>
      </c>
      <c r="L7" s="20">
        <f>INDEX(Data!$BS$8:$BY$21,MATCH('U. Akron'!$C$1,Data!$A$8:$A$21,0),MATCH('U. Akron'!$C7,Data!$BS$7:$BY$7,0))</f>
        <v>1.6E-2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3</v>
      </c>
      <c r="E8">
        <f>INDEX(Data!$J$8:$P$21,MATCH($C$1,Data!$A$8:$A$21,0),MATCH($C8,Data!$J$7:$P$7,0))</f>
        <v>1</v>
      </c>
      <c r="F8">
        <f>INDEX(Data!$R$8:$X$21,MATCH($C$1,Data!$A$8:$A$21,0),MATCH($C8,Data!$R$7:$X$7,0))</f>
        <v>3</v>
      </c>
      <c r="G8">
        <f>INDEX(Data!$Z$8:$AF$21,MATCH('U. Akron'!$C$1,Data!$A$8:$A$21,0),MATCH('U. Akron'!$C8,Data!$Z$7:$AF$7,0))</f>
        <v>1</v>
      </c>
      <c r="H8">
        <f>INDEX(Data!$AI$8:$AO$21,MATCH('U. Akron'!$C$1,Data!$A$8:$A$21,0),MATCH('U. Akron'!$C8,Data!$AI$7:$AO$7,0))</f>
        <v>3</v>
      </c>
      <c r="I8">
        <f>INDEX(Data!$AR$8:$AX$21,MATCH('U. Akron'!$C$1,Data!$A$8:$A$21,0),MATCH('U. Akron'!$C8,Data!$AR$7:$AX$7,0))</f>
        <v>5</v>
      </c>
      <c r="J8">
        <f>INDEX(Data!$BA$8:$BG$21,MATCH('U. Akron'!$C$1,Data!$A$8:$A$21,0),MATCH('U. Akron'!$C8,Data!$BA$7:$BG$7,0))</f>
        <v>5</v>
      </c>
      <c r="K8">
        <f>INDEX(Data!$BJ$8:$BP$21,MATCH('U. Akron'!$C$1,Data!$A$8:$A$21,0),MATCH('U. Akron'!$C8,Data!$BJ$7:$BP$7,0))</f>
        <v>1</v>
      </c>
      <c r="L8">
        <f>INDEX(Data!$BS$8:$BY$21,MATCH('U. Akron'!$C$1,Data!$A$8:$A$21,0),MATCH('U. Akron'!$C8,Data!$BS$7:$BY$7,0))</f>
        <v>3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0.35399999999999998</v>
      </c>
      <c r="E9">
        <f>INDEX(Data!$J$8:$P$21,MATCH($C$1,Data!$A$8:$A$21,0),MATCH($C9,Data!$J$7:$P$7,0))</f>
        <v>0.35099999999999998</v>
      </c>
      <c r="F9">
        <f>INDEX(Data!$R$8:$X$21,MATCH($C$1,Data!$A$8:$A$21,0),MATCH($C9,Data!$R$7:$X$7,0))</f>
        <v>0.36099999999999999</v>
      </c>
      <c r="G9" s="20">
        <f>INDEX(Data!$Z$8:$AF$21,MATCH('U. Akron'!$C$1,Data!$A$8:$A$21,0),MATCH('U. Akron'!$C9,Data!$Z$7:$AF$7,0))</f>
        <v>0.312</v>
      </c>
      <c r="H9" s="20">
        <f>INDEX(Data!$AI$8:$AO$21,MATCH('U. Akron'!$C$1,Data!$A$8:$A$21,0),MATCH('U. Akron'!$C9,Data!$AI$7:$AO$7,0))</f>
        <v>0.32600000000000001</v>
      </c>
      <c r="I9" s="20">
        <f>INDEX(Data!$AR$8:$AX$21,MATCH('U. Akron'!$C$1,Data!$A$8:$A$21,0),MATCH('U. Akron'!$C9,Data!$AR$7:$AX$7,0))</f>
        <v>0.376</v>
      </c>
      <c r="J9" s="20">
        <f>INDEX(Data!$BA$8:$BG$21,MATCH('U. Akron'!$C$1,Data!$A$8:$A$21,0),MATCH('U. Akron'!$C9,Data!$BA$7:$BG$7,0))</f>
        <v>0.28599999999999998</v>
      </c>
      <c r="K9" s="20">
        <f>INDEX(Data!$BJ$8:$BP$21,MATCH('U. Akron'!$C$1,Data!$A$8:$A$21,0),MATCH('U. Akron'!$C9,Data!$BJ$7:$BP$7,0))</f>
        <v>0.20100000000000001</v>
      </c>
      <c r="L9" s="20">
        <f>INDEX(Data!$BS$8:$BY$21,MATCH('U. Akron'!$C$1,Data!$A$8:$A$21,0),MATCH('U. Akron'!$C9,Data!$BS$7:$BY$7,0))</f>
        <v>0.28100000000000003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4</v>
      </c>
      <c r="G10">
        <f>INDEX(Data!$Z$8:$AF$21,MATCH('U. Akron'!$C$1,Data!$A$8:$A$21,0),MATCH('U. Akron'!$C10,Data!$Z$7:$AF$7,0))</f>
        <v>4</v>
      </c>
      <c r="H10">
        <f>INDEX(Data!$AI$8:$AO$21,MATCH('U. Akron'!$C$1,Data!$A$8:$A$21,0),MATCH('U. Akron'!$C10,Data!$AI$7:$AO$7,0))</f>
        <v>4</v>
      </c>
      <c r="I10">
        <f>INDEX(Data!$AR$8:$AX$21,MATCH('U. Akron'!$C$1,Data!$A$8:$A$21,0),MATCH('U. Akron'!$C10,Data!$AR$7:$AX$7,0))</f>
        <v>4</v>
      </c>
      <c r="J10">
        <f>INDEX(Data!$BA$8:$BG$21,MATCH('U. Akron'!$C$1,Data!$A$8:$A$21,0),MATCH('U. Akron'!$C10,Data!$BA$7:$BG$7,0))</f>
        <v>4</v>
      </c>
      <c r="K10">
        <f>INDEX(Data!$BJ$8:$BP$21,MATCH('U. Akron'!$C$1,Data!$A$8:$A$21,0),MATCH('U. Akron'!$C10,Data!$BJ$7:$BP$7,0))</f>
        <v>3</v>
      </c>
      <c r="L10">
        <f>INDEX(Data!$BS$8:$BY$21,MATCH('U. Akron'!$C$1,Data!$A$8:$A$21,0),MATCH('U. Akron'!$C10,Data!$BS$7:$BY$7,0))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11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3.1</v>
      </c>
      <c r="E4">
        <f>INDEX(Data!$J$8:$P$21,MATCH($C$1,Data!$A$8:$A$21,0),MATCH($C4,Data!$J$7:$P$7,0))</f>
        <v>3.6</v>
      </c>
      <c r="F4">
        <f>INDEX(Data!$R$8:$X$21,MATCH($C$1,Data!$A$8:$A$21,0),MATCH($C4,Data!$R$7:$X$7,0))</f>
        <v>3.6</v>
      </c>
      <c r="G4">
        <f>INDEX(Data!$Z$8:$AF$21,MATCH('U. Cincinnati'!$C$1,Data!$A$8:$A$21,0),MATCH('U. Cincinnati'!$C4,Data!$Z$7:$AF$7,0))</f>
        <v>3.6</v>
      </c>
      <c r="H4">
        <f>INDEX(Data!$AI$8:$AO$21,MATCH('U. Cincinnati'!$C$1,Data!$A$8:$A$21,0),MATCH('U. Cincinnati'!$C4,Data!$AI$7:$AO$7,0))</f>
        <v>3.2</v>
      </c>
      <c r="I4">
        <f>INDEX(Data!$AR$8:$AX$21,MATCH('U. Cincinnati'!$C$1,Data!$A$8:$A$21,0),MATCH('U. Cincinnati'!$C4,Data!$AR$7:$AX$7,0))</f>
        <v>3.6</v>
      </c>
      <c r="J4">
        <f>INDEX(Data!$BA$8:$BG$21,MATCH('U. Cincinnati'!$C$1,Data!$A$8:$A$21,0),MATCH('U. Cincinnati'!$C4,Data!$BA$7:$BG$7,0))</f>
        <v>3.3</v>
      </c>
      <c r="K4">
        <f>INDEX(Data!$BJ$8:$BP$21,MATCH('U. Cincinnati'!$C$1,Data!$A$8:$A$21,0),MATCH('U. Cincinnati'!$C4,Data!$BJ$7:$BP$7,0))</f>
        <v>2.2999999999999998</v>
      </c>
      <c r="L4">
        <f>INDEX(Data!$BS$8:$BY$21,MATCH('U. Cincinnati'!$C$1,Data!$A$8:$A$21,0),MATCH('U. Cincinnati'!$C4,Data!$BS$7:$BY$7,0))</f>
        <v>2.5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0.50900000000000001</v>
      </c>
      <c r="E5" s="40">
        <f>INDEX(Data!$J$8:$P$21,MATCH($C$1,Data!$A$8:$A$21,0),MATCH($C5,Data!$J$7:$P$7,0))</f>
        <v>0.45300000000000001</v>
      </c>
      <c r="F5" s="40">
        <f>INDEX(Data!$R$8:$X$21,MATCH($C$1,Data!$A$8:$A$21,0),MATCH($C5,Data!$R$7:$X$7,0))</f>
        <v>0.438</v>
      </c>
      <c r="G5" s="40">
        <f>INDEX(Data!$Z$8:$AF$21,MATCH('U. Cincinnati'!$C$1,Data!$A$8:$A$21,0),MATCH('U. Cincinnati'!$C5,Data!$Z$7:$AF$7,0))</f>
        <v>0.433</v>
      </c>
      <c r="H5" s="40">
        <f>INDEX(Data!$AI$8:$AO$21,MATCH('U. Cincinnati'!$C$1,Data!$A$8:$A$21,0),MATCH('U. Cincinnati'!$C5,Data!$AI$7:$AO$7,0))</f>
        <v>0.34699999999999998</v>
      </c>
      <c r="I5" s="40">
        <f>INDEX(Data!$AR$8:$AX$21,MATCH('U. Cincinnati'!$C$1,Data!$A$8:$A$21,0),MATCH('U. Cincinnati'!$C5,Data!$AR$7:$AX$7,0))</f>
        <v>0.34100000000000003</v>
      </c>
      <c r="J5" s="40">
        <f>INDEX(Data!$BA$8:$BG$21,MATCH('U. Cincinnati'!$C$1,Data!$A$8:$A$21,0),MATCH('U. Cincinnati'!$C5,Data!$BA$7:$BG$7,0))</f>
        <v>0.27800000000000002</v>
      </c>
      <c r="K5" s="40">
        <f>INDEX(Data!$BJ$8:$BP$21,MATCH('U. Cincinnati'!$C$1,Data!$A$8:$A$21,0),MATCH('U. Cincinnati'!$C5,Data!$BJ$7:$BP$7,0))</f>
        <v>0.24299999999999999</v>
      </c>
      <c r="L5" s="40">
        <f>INDEX(Data!$BS$8:$BY$21,MATCH('U. Cincinnati'!$C$1,Data!$A$8:$A$21,0),MATCH('U. Cincinnati'!$C5,Data!$BS$7:$BY$7,0))</f>
        <v>0.245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2</v>
      </c>
      <c r="E6">
        <f>INDEX(Data!$J$8:$P$21,MATCH($C$1,Data!$A$8:$A$21,0),MATCH($C6,Data!$J$7:$P$7,0))</f>
        <v>2</v>
      </c>
      <c r="F6">
        <f>INDEX(Data!$R$8:$X$21,MATCH($C$1,Data!$A$8:$A$21,0),MATCH($C6,Data!$R$7:$X$7,0))</f>
        <v>2</v>
      </c>
      <c r="G6">
        <f>INDEX(Data!$Z$8:$AF$21,MATCH('U. Cincinnati'!$C$1,Data!$A$8:$A$21,0),MATCH('U. Cincinnati'!$C6,Data!$Z$7:$AF$7,0))</f>
        <v>2</v>
      </c>
      <c r="H6">
        <f>INDEX(Data!$AI$8:$AO$21,MATCH('U. Cincinnati'!$C$1,Data!$A$8:$A$21,0),MATCH('U. Cincinnati'!$C6,Data!$AI$7:$AO$7,0))</f>
        <v>2</v>
      </c>
      <c r="I6">
        <f>INDEX(Data!$AR$8:$AX$21,MATCH('U. Cincinnati'!$C$1,Data!$A$8:$A$21,0),MATCH('U. Cincinnati'!$C6,Data!$AR$7:$AX$7,0))</f>
        <v>2</v>
      </c>
      <c r="J6">
        <f>INDEX(Data!$BA$8:$BG$21,MATCH('U. Cincinnati'!$C$1,Data!$A$8:$A$21,0),MATCH('U. Cincinnati'!$C6,Data!$BA$7:$BG$7,0))</f>
        <v>1</v>
      </c>
      <c r="K6">
        <f>INDEX(Data!$BJ$8:$BP$21,MATCH('U. Cincinnati'!$C$1,Data!$A$8:$A$21,0),MATCH('U. Cincinnati'!$C6,Data!$BJ$7:$BP$7,0))</f>
        <v>1</v>
      </c>
      <c r="L6">
        <f>INDEX(Data!$BS$8:$BY$21,MATCH('U. Cincinnati'!$C$1,Data!$A$8:$A$21,0),MATCH('U. Cincinnati'!$C6,Data!$BS$7:$BY$7,0))</f>
        <v>1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1.9E-2</v>
      </c>
      <c r="E7">
        <f>INDEX(Data!$J$8:$P$21,MATCH($C$1,Data!$A$8:$A$21,0),MATCH($C7,Data!$J$7:$P$7,0))</f>
        <v>5.7000000000000002E-2</v>
      </c>
      <c r="F7">
        <f>INDEX(Data!$R$8:$X$21,MATCH($C$1,Data!$A$8:$A$21,0),MATCH($C7,Data!$R$7:$X$7,0))</f>
        <v>9.1999999999999998E-2</v>
      </c>
      <c r="G7" s="20">
        <f>INDEX(Data!$Z$8:$AF$21,MATCH('U. Cincinnati'!$C$1,Data!$A$8:$A$21,0),MATCH('U. Cincinnati'!$C7,Data!$Z$7:$AF$7,0))</f>
        <v>9.2999999999999999E-2</v>
      </c>
      <c r="H7" s="20">
        <f>INDEX(Data!$AI$8:$AO$21,MATCH('U. Cincinnati'!$C$1,Data!$A$8:$A$21,0),MATCH('U. Cincinnati'!$C7,Data!$AI$7:$AO$7,0))</f>
        <v>0.02</v>
      </c>
      <c r="I7" s="20">
        <f>INDEX(Data!$AR$8:$AX$21,MATCH('U. Cincinnati'!$C$1,Data!$A$8:$A$21,0),MATCH('U. Cincinnati'!$C7,Data!$AR$7:$AX$7,0))</f>
        <v>0.2</v>
      </c>
      <c r="J7" s="20">
        <f>INDEX(Data!$BA$8:$BG$21,MATCH('U. Cincinnati'!$C$1,Data!$A$8:$A$21,0),MATCH('U. Cincinnati'!$C7,Data!$BA$7:$BG$7,0))</f>
        <v>5.6000000000000001E-2</v>
      </c>
      <c r="K7" s="20">
        <f>INDEX(Data!$BJ$8:$BP$21,MATCH('U. Cincinnati'!$C$1,Data!$A$8:$A$21,0),MATCH('U. Cincinnati'!$C7,Data!$BJ$7:$BP$7,0))</f>
        <v>-0.435</v>
      </c>
      <c r="L7" s="20">
        <f>INDEX(Data!$BS$8:$BY$21,MATCH('U. Cincinnati'!$C$1,Data!$A$8:$A$21,0),MATCH('U. Cincinnati'!$C7,Data!$BS$7:$BY$7,0))</f>
        <v>-4.9000000000000002E-2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3</v>
      </c>
      <c r="E8">
        <f>INDEX(Data!$J$8:$P$21,MATCH($C$1,Data!$A$8:$A$21,0),MATCH($C8,Data!$J$7:$P$7,0))</f>
        <v>5</v>
      </c>
      <c r="F8">
        <f>INDEX(Data!$R$8:$X$21,MATCH($C$1,Data!$A$8:$A$21,0),MATCH($C8,Data!$R$7:$X$7,0))</f>
        <v>5</v>
      </c>
      <c r="G8">
        <f>INDEX(Data!$Z$8:$AF$21,MATCH('U. Cincinnati'!$C$1,Data!$A$8:$A$21,0),MATCH('U. Cincinnati'!$C8,Data!$Z$7:$AF$7,0))</f>
        <v>5</v>
      </c>
      <c r="H8">
        <f>INDEX(Data!$AI$8:$AO$21,MATCH('U. Cincinnati'!$C$1,Data!$A$8:$A$21,0),MATCH('U. Cincinnati'!$C8,Data!$AI$7:$AO$7,0))</f>
        <v>3</v>
      </c>
      <c r="I8">
        <f>INDEX(Data!$AR$8:$AX$21,MATCH('U. Cincinnati'!$C$1,Data!$A$8:$A$21,0),MATCH('U. Cincinnati'!$C8,Data!$AR$7:$AX$7,0))</f>
        <v>5</v>
      </c>
      <c r="J8">
        <f>INDEX(Data!$BA$8:$BG$21,MATCH('U. Cincinnati'!$C$1,Data!$A$8:$A$21,0),MATCH('U. Cincinnati'!$C8,Data!$BA$7:$BG$7,0))</f>
        <v>5</v>
      </c>
      <c r="K8">
        <f>INDEX(Data!$BJ$8:$BP$21,MATCH('U. Cincinnati'!$C$1,Data!$A$8:$A$21,0),MATCH('U. Cincinnati'!$C8,Data!$BJ$7:$BP$7,0))</f>
        <v>0</v>
      </c>
      <c r="L8">
        <f>INDEX(Data!$BS$8:$BY$21,MATCH('U. Cincinnati'!$C$1,Data!$A$8:$A$21,0),MATCH('U. Cincinnati'!$C8,Data!$BS$7:$BY$7,0))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0.47499999999999998</v>
      </c>
      <c r="E9">
        <f>INDEX(Data!$J$8:$P$21,MATCH($C$1,Data!$A$8:$A$21,0),MATCH($C9,Data!$J$7:$P$7,0))</f>
        <v>0.434</v>
      </c>
      <c r="F9">
        <f>INDEX(Data!$R$8:$X$21,MATCH($C$1,Data!$A$8:$A$21,0),MATCH($C9,Data!$R$7:$X$7,0))</f>
        <v>0.47599999999999998</v>
      </c>
      <c r="G9" s="20">
        <f>INDEX(Data!$Z$8:$AF$21,MATCH('U. Cincinnati'!$C$1,Data!$A$8:$A$21,0),MATCH('U. Cincinnati'!$C9,Data!$Z$7:$AF$7,0))</f>
        <v>0.435</v>
      </c>
      <c r="H9" s="20">
        <f>INDEX(Data!$AI$8:$AO$21,MATCH('U. Cincinnati'!$C$1,Data!$A$8:$A$21,0),MATCH('U. Cincinnati'!$C9,Data!$AI$7:$AO$7,0))</f>
        <v>0.38</v>
      </c>
      <c r="I9" s="20">
        <f>INDEX(Data!$AR$8:$AX$21,MATCH('U. Cincinnati'!$C$1,Data!$A$8:$A$21,0),MATCH('U. Cincinnati'!$C9,Data!$AR$7:$AX$7,0))</f>
        <v>0.38800000000000001</v>
      </c>
      <c r="J9" s="20">
        <f>INDEX(Data!$BA$8:$BG$21,MATCH('U. Cincinnati'!$C$1,Data!$A$8:$A$21,0),MATCH('U. Cincinnati'!$C9,Data!$BA$7:$BG$7,0))</f>
        <v>0.316</v>
      </c>
      <c r="K9" s="20">
        <f>INDEX(Data!$BJ$8:$BP$21,MATCH('U. Cincinnati'!$C$1,Data!$A$8:$A$21,0),MATCH('U. Cincinnati'!$C9,Data!$BJ$7:$BP$7,0))</f>
        <v>0.26800000000000002</v>
      </c>
      <c r="L9" s="20">
        <f>INDEX(Data!$BS$8:$BY$21,MATCH('U. Cincinnati'!$C$1,Data!$A$8:$A$21,0),MATCH('U. Cincinnati'!$C9,Data!$BS$7:$BY$7,0))</f>
        <v>0.27400000000000002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4</v>
      </c>
      <c r="G10">
        <f>INDEX(Data!$Z$8:$AF$21,MATCH('U. Cincinnati'!$C$1,Data!$A$8:$A$21,0),MATCH('U. Cincinnati'!$C10,Data!$Z$7:$AF$7,0))</f>
        <v>4</v>
      </c>
      <c r="H10">
        <f>INDEX(Data!$AI$8:$AO$21,MATCH('U. Cincinnati'!$C$1,Data!$A$8:$A$21,0),MATCH('U. Cincinnati'!$C10,Data!$AI$7:$AO$7,0))</f>
        <v>4</v>
      </c>
      <c r="I10">
        <f>INDEX(Data!$AR$8:$AX$21,MATCH('U. Cincinnati'!$C$1,Data!$A$8:$A$21,0),MATCH('U. Cincinnati'!$C10,Data!$AR$7:$AX$7,0))</f>
        <v>4</v>
      </c>
      <c r="J10">
        <f>INDEX(Data!$BA$8:$BG$21,MATCH('U. Cincinnati'!$C$1,Data!$A$8:$A$21,0),MATCH('U. Cincinnati'!$C10,Data!$BA$7:$BG$7,0))</f>
        <v>4</v>
      </c>
      <c r="K10">
        <f>INDEX(Data!$BJ$8:$BP$21,MATCH('U. Cincinnati'!$C$1,Data!$A$8:$A$21,0),MATCH('U. Cincinnati'!$C10,Data!$BJ$7:$BP$7,0))</f>
        <v>4</v>
      </c>
      <c r="L10">
        <f>INDEX(Data!$BS$8:$BY$21,MATCH('U. Cincinnati'!$C$1,Data!$A$8:$A$21,0),MATCH('U. Cincinnati'!$C10,Data!$BS$7:$BY$7,0))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ColWidth="8.875" defaultRowHeight="15.75"/>
  <cols>
    <col min="1" max="1" width="16.625" bestFit="1" customWidth="1"/>
    <col min="2" max="2" width="10.625" customWidth="1"/>
    <col min="3" max="3" width="10.875" customWidth="1"/>
    <col min="4" max="4" width="10.125" customWidth="1"/>
  </cols>
  <sheetData>
    <row r="1" spans="1:10">
      <c r="A1" t="s">
        <v>36</v>
      </c>
    </row>
    <row r="2" spans="1:10" hidden="1">
      <c r="A2" t="str">
        <f>CONCATENATE(A1, " - selective admission")</f>
        <v>Composite score - selective admission</v>
      </c>
    </row>
    <row r="3" spans="1:10" hidden="1">
      <c r="A3" t="str">
        <f>CONCATENATE(A1, " - open admission")</f>
        <v>Composite score - open admission</v>
      </c>
    </row>
    <row r="5" spans="1:10">
      <c r="B5" t="s">
        <v>39</v>
      </c>
      <c r="C5" t="s">
        <v>38</v>
      </c>
      <c r="D5" t="s">
        <v>37</v>
      </c>
      <c r="E5" t="s">
        <v>21</v>
      </c>
      <c r="F5" t="s">
        <v>22</v>
      </c>
      <c r="G5" t="s">
        <v>25</v>
      </c>
      <c r="H5" t="s">
        <v>27</v>
      </c>
      <c r="I5" t="s">
        <v>28</v>
      </c>
      <c r="J5" t="s">
        <v>29</v>
      </c>
    </row>
    <row r="6" spans="1:10">
      <c r="A6" t="s">
        <v>1</v>
      </c>
      <c r="B6">
        <v>3.9</v>
      </c>
      <c r="C6">
        <v>3.4</v>
      </c>
      <c r="D6" s="29">
        <v>4.7</v>
      </c>
      <c r="E6">
        <f>INDEX(Data!$Z$8:$AF$21,MATCH(Composite!$A6,Data!$A$8:$A$21,0),MATCH(Composite!$A$1,Data!$Z$7:$AF$7,0))</f>
        <v>4</v>
      </c>
      <c r="F6">
        <f>INDEX(Data!$AI$8:$AO$21,MATCH(Composite!$A6,Data!$A$8:$A$21,0),MATCH(Composite!$A$1,Data!$AI$7:$AO$7,0))</f>
        <v>4.5</v>
      </c>
      <c r="G6">
        <f>INDEX(Data!$AR$8:$AX$21,MATCH(Composite!$A6,Data!$A$8:$A$21,0),MATCH(Composite!$A$1,Data!$AR$7:$AX$7,0))</f>
        <v>4.2</v>
      </c>
      <c r="H6">
        <f>INDEX(Data!$BA$8:$BG$21,MATCH(Composite!$A6,Data!$A$8:$A$21,0),MATCH(Composite!$A$1,Data!$BA$7:$BG$7,0))</f>
        <v>3.9</v>
      </c>
      <c r="I6">
        <f>INDEX(Data!$BJ$8:$BP$21,MATCH(Composite!$A6,Data!$A$8:$A$21,0),MATCH(Composite!$A$1,Data!$BJ$7:$BP$7,0))</f>
        <v>3.2</v>
      </c>
      <c r="J6">
        <f>INDEX(Data!$BS$8:$BY$21,MATCH(Composite!$A6,Data!$A$8:$A$21,0),MATCH(Composite!$A$1,Data!$BS$7:$BY$7,0))</f>
        <v>3.4</v>
      </c>
    </row>
    <row r="7" spans="1:10">
      <c r="A7" t="s">
        <v>2</v>
      </c>
      <c r="B7">
        <v>2.8</v>
      </c>
      <c r="C7">
        <v>2.2999999999999998</v>
      </c>
      <c r="D7" s="29">
        <v>1</v>
      </c>
      <c r="E7">
        <f>INDEX(Data!$Z$8:$AF$21,MATCH(Composite!$A7,Data!$A$8:$A$21,0),MATCH(Composite!$A$1,Data!$Z$7:$AF$7,0))</f>
        <v>1.3</v>
      </c>
      <c r="F7">
        <f>INDEX(Data!$AI$8:$AO$21,MATCH(Composite!$A7,Data!$A$8:$A$21,0),MATCH(Composite!$A$1,Data!$AI$7:$AO$7,0))</f>
        <v>3.6</v>
      </c>
      <c r="G7">
        <f>INDEX(Data!$AR$8:$AX$21,MATCH(Composite!$A7,Data!$A$8:$A$21,0),MATCH(Composite!$A$1,Data!$AR$7:$AX$7,0))</f>
        <v>4</v>
      </c>
      <c r="H7">
        <f>INDEX(Data!$BA$8:$BG$21,MATCH(Composite!$A7,Data!$A$8:$A$21,0),MATCH(Composite!$A$1,Data!$BA$7:$BG$7,0))</f>
        <v>3.1</v>
      </c>
      <c r="I7">
        <f>INDEX(Data!$BJ$8:$BP$21,MATCH(Composite!$A7,Data!$A$8:$A$21,0),MATCH(Composite!$A$1,Data!$BJ$7:$BP$7,0))</f>
        <v>4</v>
      </c>
      <c r="J7">
        <f>INDEX(Data!$BS$8:$BY$21,MATCH(Composite!$A7,Data!$A$8:$A$21,0),MATCH(Composite!$A$1,Data!$BS$7:$BY$7,0))</f>
        <v>2.7</v>
      </c>
    </row>
    <row r="8" spans="1:10">
      <c r="A8" t="s">
        <v>3</v>
      </c>
      <c r="B8">
        <v>3.1</v>
      </c>
      <c r="C8">
        <v>3.2</v>
      </c>
      <c r="D8" s="29">
        <v>3.6</v>
      </c>
      <c r="E8">
        <f>INDEX(Data!$Z$8:$AF$21,MATCH(Composite!$A8,Data!$A$8:$A$21,0),MATCH(Composite!$A$1,Data!$Z$7:$AF$7,0))</f>
        <v>3.4</v>
      </c>
      <c r="F8">
        <f>INDEX(Data!$AI$8:$AO$21,MATCH(Composite!$A8,Data!$A$8:$A$21,0),MATCH(Composite!$A$1,Data!$AI$7:$AO$7,0))</f>
        <v>3.4</v>
      </c>
      <c r="G8">
        <f>INDEX(Data!$AR$8:$AX$21,MATCH(Composite!$A8,Data!$A$8:$A$21,0),MATCH(Composite!$A$1,Data!$AR$7:$AX$7,0))</f>
        <v>3.4</v>
      </c>
      <c r="H8">
        <f>INDEX(Data!$BA$8:$BG$21,MATCH(Composite!$A8,Data!$A$8:$A$21,0),MATCH(Composite!$A$1,Data!$BA$7:$BG$7,0))</f>
        <v>3.6</v>
      </c>
      <c r="I8">
        <f>INDEX(Data!$BJ$8:$BP$21,MATCH(Composite!$A8,Data!$A$8:$A$21,0),MATCH(Composite!$A$1,Data!$BJ$7:$BP$7,0))</f>
        <v>2.2999999999999998</v>
      </c>
      <c r="J8">
        <f>INDEX(Data!$BS$8:$BY$21,MATCH(Composite!$A8,Data!$A$8:$A$21,0),MATCH(Composite!$A$1,Data!$BS$7:$BY$7,0))</f>
        <v>2.8</v>
      </c>
    </row>
    <row r="9" spans="1:10">
      <c r="A9" t="s">
        <v>4</v>
      </c>
      <c r="B9">
        <v>3.6</v>
      </c>
      <c r="C9">
        <v>4</v>
      </c>
      <c r="D9" s="29">
        <v>4.4000000000000004</v>
      </c>
      <c r="E9">
        <f>INDEX(Data!$Z$8:$AF$21,MATCH(Composite!$A9,Data!$A$8:$A$21,0),MATCH(Composite!$A$1,Data!$Z$7:$AF$7,0))</f>
        <v>4.4000000000000004</v>
      </c>
      <c r="F9">
        <f>INDEX(Data!$AI$8:$AO$21,MATCH(Composite!$A9,Data!$A$8:$A$21,0),MATCH(Composite!$A$1,Data!$AI$7:$AO$7,0))</f>
        <v>4</v>
      </c>
      <c r="G9">
        <f>INDEX(Data!$AR$8:$AX$21,MATCH(Composite!$A9,Data!$A$8:$A$21,0),MATCH(Composite!$A$1,Data!$AR$7:$AX$7,0))</f>
        <v>4.7</v>
      </c>
      <c r="H9">
        <f>INDEX(Data!$BA$8:$BG$21,MATCH(Composite!$A9,Data!$A$8:$A$21,0),MATCH(Composite!$A$1,Data!$BA$7:$BG$7,0))</f>
        <v>3.9</v>
      </c>
      <c r="I9">
        <f>INDEX(Data!$BJ$8:$BP$21,MATCH(Composite!$A9,Data!$A$8:$A$21,0),MATCH(Composite!$A$1,Data!$BJ$7:$BP$7,0))</f>
        <v>2.9</v>
      </c>
      <c r="J9">
        <f>INDEX(Data!$BS$8:$BY$21,MATCH(Composite!$A9,Data!$A$8:$A$21,0),MATCH(Composite!$A$1,Data!$BS$7:$BY$7,0))</f>
        <v>3.9</v>
      </c>
    </row>
    <row r="10" spans="1:10">
      <c r="A10" t="s">
        <v>5</v>
      </c>
      <c r="B10">
        <v>4.4000000000000004</v>
      </c>
      <c r="C10">
        <v>4.4000000000000004</v>
      </c>
      <c r="D10" s="29">
        <v>4.4000000000000004</v>
      </c>
      <c r="E10">
        <f>INDEX(Data!$Z$8:$AF$21,MATCH(Composite!$A10,Data!$A$8:$A$21,0),MATCH(Composite!$A$1,Data!$Z$7:$AF$7,0))</f>
        <v>4.4000000000000004</v>
      </c>
      <c r="F10">
        <f>INDEX(Data!$AI$8:$AO$21,MATCH(Composite!$A10,Data!$A$8:$A$21,0),MATCH(Composite!$A$1,Data!$AI$7:$AO$7,0))</f>
        <v>4.4000000000000004</v>
      </c>
      <c r="G10">
        <f>INDEX(Data!$AR$8:$AX$21,MATCH(Composite!$A10,Data!$A$8:$A$21,0),MATCH(Composite!$A$1,Data!$AR$7:$AX$7,0))</f>
        <v>4.4000000000000004</v>
      </c>
      <c r="H10">
        <f>INDEX(Data!$BA$8:$BG$21,MATCH(Composite!$A10,Data!$A$8:$A$21,0),MATCH(Composite!$A$1,Data!$BA$7:$BG$7,0))</f>
        <v>4.2</v>
      </c>
      <c r="I10">
        <f>INDEX(Data!$BJ$8:$BP$21,MATCH(Composite!$A10,Data!$A$8:$A$21,0),MATCH(Composite!$A$1,Data!$BJ$7:$BP$7,0))</f>
        <v>2.9</v>
      </c>
      <c r="J10">
        <f>INDEX(Data!$BS$8:$BY$21,MATCH(Composite!$A10,Data!$A$8:$A$21,0),MATCH(Composite!$A$1,Data!$BS$7:$BY$7,0))</f>
        <v>3.1</v>
      </c>
    </row>
    <row r="11" spans="1:10">
      <c r="A11" t="s">
        <v>6</v>
      </c>
      <c r="B11">
        <v>3.9</v>
      </c>
      <c r="C11">
        <v>3.7</v>
      </c>
      <c r="D11" s="29">
        <v>4.7</v>
      </c>
      <c r="E11">
        <f>INDEX(Data!$Z$8:$AF$21,MATCH(Composite!$A11,Data!$A$8:$A$21,0),MATCH(Composite!$A$1,Data!$Z$7:$AF$7,0))</f>
        <v>4.7</v>
      </c>
      <c r="F11">
        <f>INDEX(Data!$AI$8:$AO$21,MATCH(Composite!$A11,Data!$A$8:$A$21,0),MATCH(Composite!$A$1,Data!$AI$7:$AO$7,0))</f>
        <v>4.7</v>
      </c>
      <c r="G11">
        <f>INDEX(Data!$AR$8:$AX$21,MATCH(Composite!$A11,Data!$A$8:$A$21,0),MATCH(Composite!$A$1,Data!$AR$7:$AX$7,0))</f>
        <v>5</v>
      </c>
      <c r="H11">
        <f>INDEX(Data!$BA$8:$BG$21,MATCH(Composite!$A11,Data!$A$8:$A$21,0),MATCH(Composite!$A$1,Data!$BA$7:$BG$7,0))</f>
        <v>5</v>
      </c>
      <c r="I11">
        <f>INDEX(Data!$BJ$8:$BP$21,MATCH(Composite!$A11,Data!$A$8:$A$21,0),MATCH(Composite!$A$1,Data!$BJ$7:$BP$7,0))</f>
        <v>4.4000000000000004</v>
      </c>
      <c r="J11">
        <f>INDEX(Data!$BS$8:$BY$21,MATCH(Composite!$A11,Data!$A$8:$A$21,0),MATCH(Composite!$A$1,Data!$BS$7:$BY$7,0))</f>
        <v>5</v>
      </c>
    </row>
    <row r="12" spans="1:10">
      <c r="A12" t="s">
        <v>7</v>
      </c>
      <c r="B12">
        <v>4.5</v>
      </c>
      <c r="C12">
        <v>4.7</v>
      </c>
      <c r="D12" s="29">
        <v>4.7</v>
      </c>
      <c r="E12">
        <f>INDEX(Data!$Z$8:$AF$21,MATCH(Composite!$A12,Data!$A$8:$A$21,0),MATCH(Composite!$A$1,Data!$Z$7:$AF$7,0))</f>
        <v>3.9</v>
      </c>
      <c r="F12">
        <f>INDEX(Data!$AI$8:$AO$21,MATCH(Composite!$A12,Data!$A$8:$A$21,0),MATCH(Composite!$A$1,Data!$AI$7:$AO$7,0))</f>
        <v>3.7</v>
      </c>
      <c r="G12">
        <f>INDEX(Data!$AR$8:$AX$21,MATCH(Composite!$A12,Data!$A$8:$A$21,0),MATCH(Composite!$A$1,Data!$AR$7:$AX$7,0))</f>
        <v>4.2</v>
      </c>
      <c r="H12">
        <f>INDEX(Data!$BA$8:$BG$21,MATCH(Composite!$A12,Data!$A$8:$A$21,0),MATCH(Composite!$A$1,Data!$BA$7:$BG$7,0))</f>
        <v>4.2</v>
      </c>
      <c r="I12">
        <f>INDEX(Data!$BJ$8:$BP$21,MATCH(Composite!$A12,Data!$A$8:$A$21,0),MATCH(Composite!$A$1,Data!$BJ$7:$BP$7,0))</f>
        <v>3.2</v>
      </c>
      <c r="J12">
        <f>INDEX(Data!$BS$8:$BY$21,MATCH(Composite!$A12,Data!$A$8:$A$21,0),MATCH(Composite!$A$1,Data!$BS$7:$BY$7,0))</f>
        <v>3.4</v>
      </c>
    </row>
    <row r="13" spans="1:10">
      <c r="A13" t="s">
        <v>8</v>
      </c>
      <c r="B13">
        <v>3.4</v>
      </c>
      <c r="C13">
        <v>3.9</v>
      </c>
      <c r="D13" s="29">
        <v>4.7</v>
      </c>
      <c r="E13">
        <f>INDEX(Data!$Z$8:$AF$21,MATCH(Composite!$A13,Data!$A$8:$A$21,0),MATCH(Composite!$A$1,Data!$Z$7:$AF$7,0))</f>
        <v>4.7</v>
      </c>
      <c r="F13">
        <f>INDEX(Data!$AI$8:$AO$21,MATCH(Composite!$A13,Data!$A$8:$A$21,0),MATCH(Composite!$A$1,Data!$AI$7:$AO$7,0))</f>
        <v>4.7</v>
      </c>
      <c r="G13">
        <f>INDEX(Data!$AR$8:$AX$21,MATCH(Composite!$A13,Data!$A$8:$A$21,0),MATCH(Composite!$A$1,Data!$AR$7:$AX$7,0))</f>
        <v>4.2</v>
      </c>
      <c r="H13">
        <f>INDEX(Data!$BA$8:$BG$21,MATCH(Composite!$A13,Data!$A$8:$A$21,0),MATCH(Composite!$A$1,Data!$BA$7:$BG$7,0))</f>
        <v>3.9</v>
      </c>
      <c r="I13">
        <f>INDEX(Data!$BJ$8:$BP$21,MATCH(Composite!$A13,Data!$A$8:$A$21,0),MATCH(Composite!$A$1,Data!$BJ$7:$BP$7,0))</f>
        <v>3.2</v>
      </c>
      <c r="J13">
        <f>INDEX(Data!$BS$8:$BY$21,MATCH(Composite!$A13,Data!$A$8:$A$21,0),MATCH(Composite!$A$1,Data!$BS$7:$BY$7,0))</f>
        <v>3.5</v>
      </c>
    </row>
    <row r="14" spans="1:10">
      <c r="A14" t="s">
        <v>9</v>
      </c>
      <c r="B14">
        <v>3.2</v>
      </c>
      <c r="C14">
        <v>3.4</v>
      </c>
      <c r="D14" s="29">
        <v>4</v>
      </c>
      <c r="E14">
        <f>INDEX(Data!$Z$8:$AF$21,MATCH(Composite!$A14,Data!$A$8:$A$21,0),MATCH(Composite!$A$1,Data!$Z$7:$AF$7,0))</f>
        <v>3.1</v>
      </c>
      <c r="F14">
        <f>INDEX(Data!$AI$8:$AO$21,MATCH(Composite!$A14,Data!$A$8:$A$21,0),MATCH(Composite!$A$1,Data!$AI$7:$AO$7,0))</f>
        <v>3.4</v>
      </c>
      <c r="G14">
        <f>INDEX(Data!$AR$8:$AX$21,MATCH(Composite!$A14,Data!$A$8:$A$21,0),MATCH(Composite!$A$1,Data!$AR$7:$AX$7,0))</f>
        <v>4</v>
      </c>
      <c r="H14">
        <f>INDEX(Data!$BA$8:$BG$21,MATCH(Composite!$A14,Data!$A$8:$A$21,0),MATCH(Composite!$A$1,Data!$BA$7:$BG$7,0))</f>
        <v>3.7</v>
      </c>
      <c r="I14">
        <f>INDEX(Data!$BJ$8:$BP$21,MATCH(Composite!$A14,Data!$A$8:$A$21,0),MATCH(Composite!$A$1,Data!$BJ$7:$BP$7,0))</f>
        <v>3.1</v>
      </c>
      <c r="J14">
        <f>INDEX(Data!$BS$8:$BY$21,MATCH(Composite!$A14,Data!$A$8:$A$21,0),MATCH(Composite!$A$1,Data!$BS$7:$BY$7,0))</f>
        <v>3.4</v>
      </c>
    </row>
    <row r="15" spans="1:10">
      <c r="A15" t="s">
        <v>10</v>
      </c>
      <c r="B15">
        <v>3.2</v>
      </c>
      <c r="C15">
        <v>2.8</v>
      </c>
      <c r="D15" s="29">
        <v>3.2</v>
      </c>
      <c r="E15">
        <f>INDEX(Data!$Z$8:$AF$21,MATCH(Composite!$A15,Data!$A$8:$A$21,0),MATCH(Composite!$A$1,Data!$Z$7:$AF$7,0))</f>
        <v>2.8</v>
      </c>
      <c r="F15">
        <f>INDEX(Data!$AI$8:$AO$21,MATCH(Composite!$A15,Data!$A$8:$A$21,0),MATCH(Composite!$A$1,Data!$AI$7:$AO$7,0))</f>
        <v>3.2</v>
      </c>
      <c r="G15">
        <f>INDEX(Data!$AR$8:$AX$21,MATCH(Composite!$A15,Data!$A$8:$A$21,0),MATCH(Composite!$A$1,Data!$AR$7:$AX$7,0))</f>
        <v>3.6</v>
      </c>
      <c r="H15">
        <f>INDEX(Data!$BA$8:$BG$21,MATCH(Composite!$A15,Data!$A$8:$A$21,0),MATCH(Composite!$A$1,Data!$BA$7:$BG$7,0))</f>
        <v>3.3</v>
      </c>
      <c r="I15">
        <f>INDEX(Data!$BJ$8:$BP$21,MATCH(Composite!$A15,Data!$A$8:$A$21,0),MATCH(Composite!$A$1,Data!$BJ$7:$BP$7,0))</f>
        <v>2</v>
      </c>
      <c r="J15">
        <f>INDEX(Data!$BS$8:$BY$21,MATCH(Composite!$A15,Data!$A$8:$A$21,0),MATCH(Composite!$A$1,Data!$BS$7:$BY$7,0))</f>
        <v>2.9</v>
      </c>
    </row>
    <row r="16" spans="1:10">
      <c r="A16" t="s">
        <v>11</v>
      </c>
      <c r="B16">
        <v>3.1</v>
      </c>
      <c r="C16">
        <v>3.6</v>
      </c>
      <c r="D16" s="29">
        <v>3.6</v>
      </c>
      <c r="E16">
        <f>INDEX(Data!$Z$8:$AF$21,MATCH(Composite!$A16,Data!$A$8:$A$21,0),MATCH(Composite!$A$1,Data!$Z$7:$AF$7,0))</f>
        <v>3.6</v>
      </c>
      <c r="F16">
        <f>INDEX(Data!$AI$8:$AO$21,MATCH(Composite!$A16,Data!$A$8:$A$21,0),MATCH(Composite!$A$1,Data!$AI$7:$AO$7,0))</f>
        <v>3.2</v>
      </c>
      <c r="G16">
        <f>INDEX(Data!$AR$8:$AX$21,MATCH(Composite!$A16,Data!$A$8:$A$21,0),MATCH(Composite!$A$1,Data!$AR$7:$AX$7,0))</f>
        <v>3.6</v>
      </c>
      <c r="H16">
        <f>INDEX(Data!$BA$8:$BG$21,MATCH(Composite!$A16,Data!$A$8:$A$21,0),MATCH(Composite!$A$1,Data!$BA$7:$BG$7,0))</f>
        <v>3.3</v>
      </c>
      <c r="I16">
        <f>INDEX(Data!$BJ$8:$BP$21,MATCH(Composite!$A16,Data!$A$8:$A$21,0),MATCH(Composite!$A$1,Data!$BJ$7:$BP$7,0))</f>
        <v>2.2999999999999998</v>
      </c>
      <c r="J16">
        <f>INDEX(Data!$BS$8:$BY$21,MATCH(Composite!$A16,Data!$A$8:$A$21,0),MATCH(Composite!$A$1,Data!$BS$7:$BY$7,0))</f>
        <v>2.5</v>
      </c>
    </row>
    <row r="17" spans="1:10">
      <c r="A17" t="s">
        <v>12</v>
      </c>
      <c r="B17">
        <v>3.1</v>
      </c>
      <c r="C17">
        <v>3.1</v>
      </c>
      <c r="D17" s="29">
        <v>3.8</v>
      </c>
      <c r="E17">
        <f>INDEX(Data!$Z$8:$AF$21,MATCH(Composite!$A17,Data!$A$8:$A$21,0),MATCH(Composite!$A$1,Data!$Z$7:$AF$7,0))</f>
        <v>3.5</v>
      </c>
      <c r="F17">
        <f>INDEX(Data!$AI$8:$AO$21,MATCH(Composite!$A17,Data!$A$8:$A$21,0),MATCH(Composite!$A$1,Data!$AI$7:$AO$7,0))</f>
        <v>3.3</v>
      </c>
      <c r="G17">
        <f>INDEX(Data!$AR$8:$AX$21,MATCH(Composite!$A17,Data!$A$8:$A$21,0),MATCH(Composite!$A$1,Data!$AR$7:$AX$7,0))</f>
        <v>4.2</v>
      </c>
      <c r="H17">
        <f>INDEX(Data!$BA$8:$BG$21,MATCH(Composite!$A17,Data!$A$8:$A$21,0),MATCH(Composite!$A$1,Data!$BA$7:$BG$7,0))</f>
        <v>3.9</v>
      </c>
      <c r="I17">
        <f>INDEX(Data!$BJ$8:$BP$21,MATCH(Composite!$A17,Data!$A$8:$A$21,0),MATCH(Composite!$A$1,Data!$BJ$7:$BP$7,0))</f>
        <v>2.6</v>
      </c>
      <c r="J17">
        <f>INDEX(Data!$BS$8:$BY$21,MATCH(Composite!$A17,Data!$A$8:$A$21,0),MATCH(Composite!$A$1,Data!$BS$7:$BY$7,0))</f>
        <v>3.3</v>
      </c>
    </row>
    <row r="18" spans="1:10">
      <c r="A18" t="s">
        <v>13</v>
      </c>
      <c r="B18">
        <v>2.1</v>
      </c>
      <c r="C18">
        <v>2.4</v>
      </c>
      <c r="D18" s="29">
        <v>3.4</v>
      </c>
      <c r="E18">
        <f>INDEX(Data!$Z$8:$AF$21,MATCH(Composite!$A18,Data!$A$8:$A$21,0),MATCH(Composite!$A$1,Data!$Z$7:$AF$7,0))</f>
        <v>3.4</v>
      </c>
      <c r="F18">
        <f>INDEX(Data!$AI$8:$AO$21,MATCH(Composite!$A18,Data!$A$8:$A$21,0),MATCH(Composite!$A$1,Data!$AI$7:$AO$7,0))</f>
        <v>3.4</v>
      </c>
      <c r="G18">
        <f>INDEX(Data!$AR$8:$AX$21,MATCH(Composite!$A18,Data!$A$8:$A$21,0),MATCH(Composite!$A$1,Data!$AR$7:$AX$7,0))</f>
        <v>4.5</v>
      </c>
      <c r="H18">
        <f>INDEX(Data!$BA$8:$BG$21,MATCH(Composite!$A18,Data!$A$8:$A$21,0),MATCH(Composite!$A$1,Data!$BA$7:$BG$7,0))</f>
        <v>4.0999999999999996</v>
      </c>
      <c r="I18">
        <f>INDEX(Data!$BJ$8:$BP$21,MATCH(Composite!$A18,Data!$A$8:$A$21,0),MATCH(Composite!$A$1,Data!$BJ$7:$BP$7,0))</f>
        <v>3.2</v>
      </c>
      <c r="J18">
        <f>INDEX(Data!$BS$8:$BY$21,MATCH(Composite!$A18,Data!$A$8:$A$21,0),MATCH(Composite!$A$1,Data!$BS$7:$BY$7,0))</f>
        <v>4.0999999999999996</v>
      </c>
    </row>
    <row r="19" spans="1:10">
      <c r="A19" t="s">
        <v>14</v>
      </c>
      <c r="B19">
        <v>3.5</v>
      </c>
      <c r="C19">
        <v>3.1</v>
      </c>
      <c r="D19" s="29">
        <v>3.5</v>
      </c>
      <c r="E19">
        <f>INDEX(Data!$Z$8:$AF$21,MATCH(Composite!$A19,Data!$A$8:$A$21,0),MATCH(Composite!$A$1,Data!$Z$7:$AF$7,0))</f>
        <v>3.3</v>
      </c>
      <c r="F19">
        <f>INDEX(Data!$AI$8:$AO$21,MATCH(Composite!$A19,Data!$A$8:$A$21,0),MATCH(Composite!$A$1,Data!$AI$7:$AO$7,0))</f>
        <v>2.6</v>
      </c>
      <c r="G19">
        <f>INDEX(Data!$AR$8:$AX$21,MATCH(Composite!$A19,Data!$A$8:$A$21,0),MATCH(Composite!$A$1,Data!$AR$7:$AX$7,0))</f>
        <v>2.2999999999999998</v>
      </c>
      <c r="H19">
        <f>INDEX(Data!$BA$8:$BG$21,MATCH(Composite!$A19,Data!$A$8:$A$21,0),MATCH(Composite!$A$1,Data!$BA$7:$BG$7,0))</f>
        <v>3.7</v>
      </c>
      <c r="I19">
        <f>INDEX(Data!$BJ$8:$BP$21,MATCH(Composite!$A19,Data!$A$8:$A$21,0),MATCH(Composite!$A$1,Data!$BJ$7:$BP$7,0))</f>
        <v>3.8</v>
      </c>
      <c r="J19">
        <f>INDEX(Data!$BS$8:$BY$21,MATCH(Composite!$A19,Data!$A$8:$A$21,0),MATCH(Composite!$A$1,Data!$BS$7:$BY$7,0))</f>
        <v>4.0999999999999996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12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3.1</v>
      </c>
      <c r="E4">
        <f>INDEX(Data!$J$8:$P$21,MATCH($C$1,Data!$A$8:$A$21,0),MATCH($C4,Data!$J$7:$P$7,0))</f>
        <v>3.1</v>
      </c>
      <c r="F4">
        <f>INDEX(Data!$R$8:$X$21,MATCH($C$1,Data!$A$8:$A$21,0),MATCH($C4,Data!$R$7:$X$7,0))</f>
        <v>3.8</v>
      </c>
      <c r="G4">
        <f>INDEX(Data!$Z$8:$AF$21,MATCH('U. Toledo'!$C$1,Data!$A$8:$A$21,0),MATCH('U. Toledo'!$C4,Data!$Z$7:$AF$7,0))</f>
        <v>3.5</v>
      </c>
      <c r="H4">
        <f>INDEX(Data!$AI$8:$AO$21,MATCH('U. Toledo'!$C$1,Data!$A$8:$A$21,0),MATCH('U. Toledo'!$C4,Data!$AI$7:$AO$7,0))</f>
        <v>3.3</v>
      </c>
      <c r="I4">
        <f>INDEX(Data!$AR$8:$AX$21,MATCH('U. Toledo'!$C$1,Data!$A$8:$A$21,0),MATCH('U. Toledo'!$C4,Data!$AR$7:$AX$7,0))</f>
        <v>4.2</v>
      </c>
      <c r="J4">
        <f>INDEX(Data!$BA$8:$BG$21,MATCH('U. Toledo'!$C$1,Data!$A$8:$A$21,0),MATCH('U. Toledo'!$C4,Data!$BA$7:$BG$7,0))</f>
        <v>3.9</v>
      </c>
      <c r="K4">
        <f>INDEX(Data!$BJ$8:$BP$21,MATCH('U. Toledo'!$C$1,Data!$A$8:$A$21,0),MATCH('U. Toledo'!$C4,Data!$BJ$7:$BP$7,0))</f>
        <v>2.6</v>
      </c>
      <c r="L4">
        <f>INDEX(Data!$BS$8:$BY$21,MATCH('U. Toledo'!$C$1,Data!$A$8:$A$21,0),MATCH('U. Toledo'!$C4,Data!$BS$7:$BY$7,0))</f>
        <v>3.3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0.94</v>
      </c>
      <c r="E5" s="40">
        <f>INDEX(Data!$J$8:$P$21,MATCH($C$1,Data!$A$8:$A$21,0),MATCH($C5,Data!$J$7:$P$7,0))</f>
        <v>0.94399999999999995</v>
      </c>
      <c r="F5" s="40">
        <f>INDEX(Data!$R$8:$X$21,MATCH($C$1,Data!$A$8:$A$21,0),MATCH($C5,Data!$R$7:$X$7,0))</f>
        <v>1.024</v>
      </c>
      <c r="G5" s="40">
        <f>INDEX(Data!$Z$8:$AF$21,MATCH('U. Toledo'!$C$1,Data!$A$8:$A$21,0),MATCH('U. Toledo'!$C5,Data!$Z$7:$AF$7,0))</f>
        <v>0.94399999999999995</v>
      </c>
      <c r="H5" s="40">
        <f>INDEX(Data!$AI$8:$AO$21,MATCH('U. Toledo'!$C$1,Data!$A$8:$A$21,0),MATCH('U. Toledo'!$C5,Data!$AI$7:$AO$7,0))</f>
        <v>0.90400000000000003</v>
      </c>
      <c r="I5" s="40">
        <f>INDEX(Data!$AR$8:$AX$21,MATCH('U. Toledo'!$C$1,Data!$A$8:$A$21,0),MATCH('U. Toledo'!$C5,Data!$AR$7:$AX$7,0))</f>
        <v>1.0069999999999999</v>
      </c>
      <c r="J5" s="40">
        <f>INDEX(Data!$BA$8:$BG$21,MATCH('U. Toledo'!$C$1,Data!$A$8:$A$21,0),MATCH('U. Toledo'!$C5,Data!$BA$7:$BG$7,0))</f>
        <v>0.75600000000000001</v>
      </c>
      <c r="K5" s="40">
        <f>INDEX(Data!$BJ$8:$BP$21,MATCH('U. Toledo'!$C$1,Data!$A$8:$A$21,0),MATCH('U. Toledo'!$C5,Data!$BJ$7:$BP$7,0))</f>
        <v>0.76</v>
      </c>
      <c r="L5" s="40">
        <f>INDEX(Data!$BS$8:$BY$21,MATCH('U. Toledo'!$C$1,Data!$A$8:$A$21,0),MATCH('U. Toledo'!$C5,Data!$BS$7:$BY$7,0))</f>
        <v>0.92900000000000005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3</v>
      </c>
      <c r="E6">
        <f>INDEX(Data!$J$8:$P$21,MATCH($C$1,Data!$A$8:$A$21,0),MATCH($C6,Data!$J$7:$P$7,0))</f>
        <v>3</v>
      </c>
      <c r="F6">
        <f>INDEX(Data!$R$8:$X$21,MATCH($C$1,Data!$A$8:$A$21,0),MATCH($C6,Data!$R$7:$X$7,0))</f>
        <v>4</v>
      </c>
      <c r="G6">
        <f>INDEX(Data!$Z$8:$AF$21,MATCH('U. Toledo'!$C$1,Data!$A$8:$A$21,0),MATCH('U. Toledo'!$C6,Data!$Z$7:$AF$7,0))</f>
        <v>3</v>
      </c>
      <c r="H6">
        <f>INDEX(Data!$AI$8:$AO$21,MATCH('U. Toledo'!$C$1,Data!$A$8:$A$21,0),MATCH('U. Toledo'!$C6,Data!$AI$7:$AO$7,0))</f>
        <v>3</v>
      </c>
      <c r="I6">
        <f>INDEX(Data!$AR$8:$AX$21,MATCH('U. Toledo'!$C$1,Data!$A$8:$A$21,0),MATCH('U. Toledo'!$C6,Data!$AR$7:$AX$7,0))</f>
        <v>4</v>
      </c>
      <c r="J6">
        <f>INDEX(Data!$BA$8:$BG$21,MATCH('U. Toledo'!$C$1,Data!$A$8:$A$21,0),MATCH('U. Toledo'!$C6,Data!$BA$7:$BG$7,0))</f>
        <v>3</v>
      </c>
      <c r="K6">
        <f>INDEX(Data!$BJ$8:$BP$21,MATCH('U. Toledo'!$C$1,Data!$A$8:$A$21,0),MATCH('U. Toledo'!$C6,Data!$BJ$7:$BP$7,0))</f>
        <v>3</v>
      </c>
      <c r="L6">
        <f>INDEX(Data!$BS$8:$BY$21,MATCH('U. Toledo'!$C$1,Data!$A$8:$A$21,0),MATCH('U. Toledo'!$C6,Data!$BS$7:$BY$7,0))</f>
        <v>3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-2.3E-2</v>
      </c>
      <c r="E7">
        <f>INDEX(Data!$J$8:$P$21,MATCH($C$1,Data!$A$8:$A$21,0),MATCH($C7,Data!$J$7:$P$7,0))</f>
        <v>-4.4999999999999998E-2</v>
      </c>
      <c r="F7">
        <f>INDEX(Data!$R$8:$X$21,MATCH($C$1,Data!$A$8:$A$21,0),MATCH($C7,Data!$R$7:$X$7,0))</f>
        <v>2.7E-2</v>
      </c>
      <c r="G7" s="20">
        <f>INDEX(Data!$Z$8:$AF$21,MATCH('U. Toledo'!$C$1,Data!$A$8:$A$21,0),MATCH('U. Toledo'!$C7,Data!$Z$7:$AF$7,0))</f>
        <v>0.01</v>
      </c>
      <c r="H7" s="20">
        <f>INDEX(Data!$AI$8:$AO$21,MATCH('U. Toledo'!$C$1,Data!$A$8:$A$21,0),MATCH('U. Toledo'!$C7,Data!$AI$7:$AO$7,0))</f>
        <v>6.0000000000000001E-3</v>
      </c>
      <c r="I7" s="20">
        <f>INDEX(Data!$AR$8:$AX$21,MATCH('U. Toledo'!$C$1,Data!$A$8:$A$21,0),MATCH('U. Toledo'!$C7,Data!$AR$7:$AX$7,0))</f>
        <v>7.9000000000000001E-2</v>
      </c>
      <c r="J7" s="20">
        <f>INDEX(Data!$BA$8:$BG$21,MATCH('U. Toledo'!$C$1,Data!$A$8:$A$21,0),MATCH('U. Toledo'!$C7,Data!$BA$7:$BG$7,0))</f>
        <v>5.2999999999999999E-2</v>
      </c>
      <c r="K7" s="20">
        <f>INDEX(Data!$BJ$8:$BP$21,MATCH('U. Toledo'!$C$1,Data!$A$8:$A$21,0),MATCH('U. Toledo'!$C7,Data!$BJ$7:$BP$7,0))</f>
        <v>-3.7999999999999999E-2</v>
      </c>
      <c r="L7" s="20">
        <f>INDEX(Data!$BS$8:$BY$21,MATCH('U. Toledo'!$C$1,Data!$A$8:$A$21,0),MATCH('U. Toledo'!$C7,Data!$BS$7:$BY$7,0))</f>
        <v>6.0000000000000001E-3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1</v>
      </c>
      <c r="E8">
        <f>INDEX(Data!$J$8:$P$21,MATCH($C$1,Data!$A$8:$A$21,0),MATCH($C8,Data!$J$7:$P$7,0))</f>
        <v>1</v>
      </c>
      <c r="F8">
        <f>INDEX(Data!$R$8:$X$21,MATCH($C$1,Data!$A$8:$A$21,0),MATCH($C8,Data!$R$7:$X$7,0))</f>
        <v>3</v>
      </c>
      <c r="G8">
        <f>INDEX(Data!$Z$8:$AF$21,MATCH('U. Toledo'!$C$1,Data!$A$8:$A$21,0),MATCH('U. Toledo'!$C8,Data!$Z$7:$AF$7,0))</f>
        <v>3</v>
      </c>
      <c r="H8">
        <f>INDEX(Data!$AI$8:$AO$21,MATCH('U. Toledo'!$C$1,Data!$A$8:$A$21,0),MATCH('U. Toledo'!$C8,Data!$AI$7:$AO$7,0))</f>
        <v>2</v>
      </c>
      <c r="I8">
        <f>INDEX(Data!$AR$8:$AX$21,MATCH('U. Toledo'!$C$1,Data!$A$8:$A$21,0),MATCH('U. Toledo'!$C8,Data!$AR$7:$AX$7,0))</f>
        <v>5</v>
      </c>
      <c r="J8">
        <f>INDEX(Data!$BA$8:$BG$21,MATCH('U. Toledo'!$C$1,Data!$A$8:$A$21,0),MATCH('U. Toledo'!$C8,Data!$BA$7:$BG$7,0))</f>
        <v>5</v>
      </c>
      <c r="K8">
        <f>INDEX(Data!$BJ$8:$BP$21,MATCH('U. Toledo'!$C$1,Data!$A$8:$A$21,0),MATCH('U. Toledo'!$C8,Data!$BJ$7:$BP$7,0))</f>
        <v>1</v>
      </c>
      <c r="L8">
        <f>INDEX(Data!$BS$8:$BY$21,MATCH('U. Toledo'!$C$1,Data!$A$8:$A$21,0),MATCH('U. Toledo'!$C8,Data!$BS$7:$BY$7,0))</f>
        <v>2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0.28899999999999998</v>
      </c>
      <c r="E9">
        <f>INDEX(Data!$J$8:$P$21,MATCH($C$1,Data!$A$8:$A$21,0),MATCH($C9,Data!$J$7:$P$7,0))</f>
        <v>0.312</v>
      </c>
      <c r="F9">
        <f>INDEX(Data!$R$8:$X$21,MATCH($C$1,Data!$A$8:$A$21,0),MATCH($C9,Data!$R$7:$X$7,0))</f>
        <v>0.373</v>
      </c>
      <c r="G9" s="20">
        <f>INDEX(Data!$Z$8:$AF$21,MATCH('U. Toledo'!$C$1,Data!$A$8:$A$21,0),MATCH('U. Toledo'!$C9,Data!$Z$7:$AF$7,0))</f>
        <v>0.36099999999999999</v>
      </c>
      <c r="H9" s="20">
        <f>INDEX(Data!$AI$8:$AO$21,MATCH('U. Toledo'!$C$1,Data!$A$8:$A$21,0),MATCH('U. Toledo'!$C9,Data!$AI$7:$AO$7,0))</f>
        <v>0.34899999999999998</v>
      </c>
      <c r="I9" s="20">
        <f>INDEX(Data!$AR$8:$AX$21,MATCH('U. Toledo'!$C$1,Data!$A$8:$A$21,0),MATCH('U. Toledo'!$C9,Data!$AR$7:$AX$7,0))</f>
        <v>0.36899999999999999</v>
      </c>
      <c r="J9" s="20">
        <f>INDEX(Data!$BA$8:$BG$21,MATCH('U. Toledo'!$C$1,Data!$A$8:$A$21,0),MATCH('U. Toledo'!$C9,Data!$BA$7:$BG$7,0))</f>
        <v>0.28299999999999997</v>
      </c>
      <c r="K9" s="20">
        <f>INDEX(Data!$BJ$8:$BP$21,MATCH('U. Toledo'!$C$1,Data!$A$8:$A$21,0),MATCH('U. Toledo'!$C9,Data!$BJ$7:$BP$7,0))</f>
        <v>0.24299999999999999</v>
      </c>
      <c r="L9" s="20">
        <f>INDEX(Data!$BS$8:$BY$21,MATCH('U. Toledo'!$C$1,Data!$A$8:$A$21,0),MATCH('U. Toledo'!$C9,Data!$BS$7:$BY$7,0))</f>
        <v>0.33100000000000002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4</v>
      </c>
      <c r="G10">
        <f>INDEX(Data!$Z$8:$AF$21,MATCH('U. Toledo'!$C$1,Data!$A$8:$A$21,0),MATCH('U. Toledo'!$C10,Data!$Z$7:$AF$7,0))</f>
        <v>4</v>
      </c>
      <c r="H10">
        <f>INDEX(Data!$AI$8:$AO$21,MATCH('U. Toledo'!$C$1,Data!$A$8:$A$21,0),MATCH('U. Toledo'!$C10,Data!$AI$7:$AO$7,0))</f>
        <v>4</v>
      </c>
      <c r="I10">
        <f>INDEX(Data!$AR$8:$AX$21,MATCH('U. Toledo'!$C$1,Data!$A$8:$A$21,0),MATCH('U. Toledo'!$C10,Data!$AR$7:$AX$7,0))</f>
        <v>4</v>
      </c>
      <c r="J10">
        <f>INDEX(Data!$BA$8:$BG$21,MATCH('U. Toledo'!$C$1,Data!$A$8:$A$21,0),MATCH('U. Toledo'!$C10,Data!$BA$7:$BG$7,0))</f>
        <v>4</v>
      </c>
      <c r="K10">
        <f>INDEX(Data!$BJ$8:$BP$21,MATCH('U. Toledo'!$C$1,Data!$A$8:$A$21,0),MATCH('U. Toledo'!$C10,Data!$BJ$7:$BP$7,0))</f>
        <v>3</v>
      </c>
      <c r="L10">
        <f>INDEX(Data!$BS$8:$BY$21,MATCH('U. Toledo'!$C$1,Data!$A$8:$A$21,0),MATCH('U. Toledo'!$C10,Data!$BS$7:$BY$7,0))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13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2.1</v>
      </c>
      <c r="E4">
        <f>INDEX(Data!$J$8:$P$21,MATCH($C$1,Data!$A$8:$A$21,0),MATCH($C4,Data!$J$7:$P$7,0))</f>
        <v>2.4</v>
      </c>
      <c r="F4">
        <f>INDEX(Data!$R$8:$X$21,MATCH($C$1,Data!$A$8:$A$21,0),MATCH($C4,Data!$R$7:$X$7,0))</f>
        <v>3.4</v>
      </c>
      <c r="G4">
        <f>INDEX(Data!$Z$8:$AF$21,MATCH('Wright St.'!$C$1,Data!$A$8:$A$21,0),MATCH('Wright St.'!$C4,Data!$Z$7:$AF$7,0))</f>
        <v>3.4</v>
      </c>
      <c r="H4">
        <f>INDEX(Data!$AI$8:$AO$21,MATCH('Wright St.'!$C$1,Data!$A$8:$A$21,0),MATCH('Wright St.'!$C4,Data!$AI$7:$AO$7,0))</f>
        <v>3.4</v>
      </c>
      <c r="I4">
        <f>INDEX(Data!$AR$8:$AX$21,MATCH('Wright St.'!$C$1,Data!$A$8:$A$21,0),MATCH('Wright St.'!$C4,Data!$AR$7:$AX$7,0))</f>
        <v>4.5</v>
      </c>
      <c r="J4">
        <f>INDEX(Data!$BA$8:$BG$21,MATCH('Wright St.'!$C$1,Data!$A$8:$A$21,0),MATCH('Wright St.'!$C4,Data!$BA$7:$BG$7,0))</f>
        <v>4.0999999999999996</v>
      </c>
      <c r="K4">
        <f>INDEX(Data!$BJ$8:$BP$21,MATCH('Wright St.'!$C$1,Data!$A$8:$A$21,0),MATCH('Wright St.'!$C4,Data!$BJ$7:$BP$7,0))</f>
        <v>3.2</v>
      </c>
      <c r="L4">
        <f>INDEX(Data!$BS$8:$BY$21,MATCH('Wright St.'!$C$1,Data!$A$8:$A$21,0),MATCH('Wright St.'!$C4,Data!$BS$7:$BY$7,0))</f>
        <v>4.0999999999999996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0.47</v>
      </c>
      <c r="E5" s="40">
        <f>INDEX(Data!$J$8:$P$21,MATCH($C$1,Data!$A$8:$A$21,0),MATCH($C5,Data!$J$7:$P$7,0))</f>
        <v>0.93100000000000005</v>
      </c>
      <c r="F5" s="40">
        <f>INDEX(Data!$R$8:$X$21,MATCH($C$1,Data!$A$8:$A$21,0),MATCH($C5,Data!$R$7:$X$7,0))</f>
        <v>1.1160000000000001</v>
      </c>
      <c r="G5" s="40">
        <f>INDEX(Data!$Z$8:$AF$21,MATCH('Wright St.'!$C$1,Data!$A$8:$A$21,0),MATCH('Wright St.'!$C5,Data!$Z$7:$AF$7,0))</f>
        <v>1.177</v>
      </c>
      <c r="H5" s="40">
        <f>INDEX(Data!$AI$8:$AO$21,MATCH('Wright St.'!$C$1,Data!$A$8:$A$21,0),MATCH('Wright St.'!$C5,Data!$AI$7:$AO$7,0))</f>
        <v>1.5609999999999999</v>
      </c>
      <c r="I5" s="40">
        <f>INDEX(Data!$AR$8:$AX$21,MATCH('Wright St.'!$C$1,Data!$A$8:$A$21,0),MATCH('Wright St.'!$C5,Data!$AR$7:$AX$7,0))</f>
        <v>4.2539999999999996</v>
      </c>
      <c r="J5" s="40">
        <f>INDEX(Data!$BA$8:$BG$21,MATCH('Wright St.'!$C$1,Data!$A$8:$A$21,0),MATCH('Wright St.'!$C5,Data!$BA$7:$BG$7,0))</f>
        <v>2.6909999999999998</v>
      </c>
      <c r="K5" s="40">
        <f>INDEX(Data!$BJ$8:$BP$21,MATCH('Wright St.'!$C$1,Data!$A$8:$A$21,0),MATCH('Wright St.'!$C5,Data!$BJ$7:$BP$7,0))</f>
        <v>2.9460000000000002</v>
      </c>
      <c r="L5" s="40">
        <f>INDEX(Data!$BS$8:$BY$21,MATCH('Wright St.'!$C$1,Data!$A$8:$A$21,0),MATCH('Wright St.'!$C5,Data!$BS$7:$BY$7,0))</f>
        <v>2.9729999999999999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2</v>
      </c>
      <c r="E6">
        <f>INDEX(Data!$J$8:$P$21,MATCH($C$1,Data!$A$8:$A$21,0),MATCH($C6,Data!$J$7:$P$7,0))</f>
        <v>3</v>
      </c>
      <c r="F6">
        <f>INDEX(Data!$R$8:$X$21,MATCH($C$1,Data!$A$8:$A$21,0),MATCH($C6,Data!$R$7:$X$7,0))</f>
        <v>4</v>
      </c>
      <c r="G6">
        <f>INDEX(Data!$Z$8:$AF$21,MATCH('Wright St.'!$C$1,Data!$A$8:$A$21,0),MATCH('Wright St.'!$C6,Data!$Z$7:$AF$7,0))</f>
        <v>4</v>
      </c>
      <c r="H6">
        <f>INDEX(Data!$AI$8:$AO$21,MATCH('Wright St.'!$C$1,Data!$A$8:$A$21,0),MATCH('Wright St.'!$C6,Data!$AI$7:$AO$7,0))</f>
        <v>4</v>
      </c>
      <c r="I6">
        <f>INDEX(Data!$AR$8:$AX$21,MATCH('Wright St.'!$C$1,Data!$A$8:$A$21,0),MATCH('Wright St.'!$C6,Data!$AR$7:$AX$7,0))</f>
        <v>5</v>
      </c>
      <c r="J6">
        <f>INDEX(Data!$BA$8:$BG$21,MATCH('Wright St.'!$C$1,Data!$A$8:$A$21,0),MATCH('Wright St.'!$C6,Data!$BA$7:$BG$7,0))</f>
        <v>5</v>
      </c>
      <c r="K6">
        <f>INDEX(Data!$BJ$8:$BP$21,MATCH('Wright St.'!$C$1,Data!$A$8:$A$21,0),MATCH('Wright St.'!$C6,Data!$BJ$7:$BP$7,0))</f>
        <v>5</v>
      </c>
      <c r="L6">
        <f>INDEX(Data!$BS$8:$BY$21,MATCH('Wright St.'!$C$1,Data!$A$8:$A$21,0),MATCH('Wright St.'!$C6,Data!$BS$7:$BY$7,0))</f>
        <v>5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-9.2999999999999999E-2</v>
      </c>
      <c r="E7">
        <f>INDEX(Data!$J$8:$P$21,MATCH($C$1,Data!$A$8:$A$21,0),MATCH($C7,Data!$J$7:$P$7,0))</f>
        <v>-7.0000000000000007E-2</v>
      </c>
      <c r="F7">
        <f>INDEX(Data!$R$8:$X$21,MATCH($C$1,Data!$A$8:$A$21,0),MATCH($C7,Data!$R$7:$X$7,0))</f>
        <v>-8.0000000000000002E-3</v>
      </c>
      <c r="G7" s="20">
        <f>INDEX(Data!$Z$8:$AF$21,MATCH('Wright St.'!$C$1,Data!$A$8:$A$21,0),MATCH('Wright St.'!$C7,Data!$Z$7:$AF$7,0))</f>
        <v>-2.1000000000000001E-2</v>
      </c>
      <c r="H7" s="20">
        <f>INDEX(Data!$AI$8:$AO$21,MATCH('Wright St.'!$C$1,Data!$A$8:$A$21,0),MATCH('Wright St.'!$C7,Data!$AI$7:$AO$7,0))</f>
        <v>-2.3E-2</v>
      </c>
      <c r="I7" s="20">
        <f>INDEX(Data!$AR$8:$AX$21,MATCH('Wright St.'!$C$1,Data!$A$8:$A$21,0),MATCH('Wright St.'!$C7,Data!$AR$7:$AX$7,0))</f>
        <v>9.1999999999999998E-2</v>
      </c>
      <c r="J7" s="20">
        <f>INDEX(Data!$BA$8:$BG$21,MATCH('Wright St.'!$C$1,Data!$A$8:$A$21,0),MATCH('Wright St.'!$C7,Data!$BA$7:$BG$7,0))</f>
        <v>2.9000000000000001E-2</v>
      </c>
      <c r="K7" s="20">
        <f>INDEX(Data!$BJ$8:$BP$21,MATCH('Wright St.'!$C$1,Data!$A$8:$A$21,0),MATCH('Wright St.'!$C7,Data!$BJ$7:$BP$7,0))</f>
        <v>-8.9999999999999993E-3</v>
      </c>
      <c r="L7" s="20">
        <f>INDEX(Data!$BS$8:$BY$21,MATCH('Wright St.'!$C$1,Data!$A$8:$A$21,0),MATCH('Wright St.'!$C7,Data!$BS$7:$BY$7,0))</f>
        <v>0.01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0</v>
      </c>
      <c r="E8">
        <f>INDEX(Data!$J$8:$P$21,MATCH($C$1,Data!$A$8:$A$21,0),MATCH($C8,Data!$J$7:$P$7,0))</f>
        <v>0</v>
      </c>
      <c r="F8">
        <f>INDEX(Data!$R$8:$X$21,MATCH($C$1,Data!$A$8:$A$21,0),MATCH($C8,Data!$R$7:$X$7,0))</f>
        <v>1</v>
      </c>
      <c r="G8">
        <f>INDEX(Data!$Z$8:$AF$21,MATCH('Wright St.'!$C$1,Data!$A$8:$A$21,0),MATCH('Wright St.'!$C8,Data!$Z$7:$AF$7,0))</f>
        <v>1</v>
      </c>
      <c r="H8">
        <f>INDEX(Data!$AI$8:$AO$21,MATCH('Wright St.'!$C$1,Data!$A$8:$A$21,0),MATCH('Wright St.'!$C8,Data!$AI$7:$AO$7,0))</f>
        <v>1</v>
      </c>
      <c r="I8">
        <f>INDEX(Data!$AR$8:$AX$21,MATCH('Wright St.'!$C$1,Data!$A$8:$A$21,0),MATCH('Wright St.'!$C8,Data!$AR$7:$AX$7,0))</f>
        <v>5</v>
      </c>
      <c r="J8">
        <f>INDEX(Data!$BA$8:$BG$21,MATCH('Wright St.'!$C$1,Data!$A$8:$A$21,0),MATCH('Wright St.'!$C8,Data!$BA$7:$BG$7,0))</f>
        <v>3</v>
      </c>
      <c r="K8">
        <f>INDEX(Data!$BJ$8:$BP$21,MATCH('Wright St.'!$C$1,Data!$A$8:$A$21,0),MATCH('Wright St.'!$C8,Data!$BJ$7:$BP$7,0))</f>
        <v>1</v>
      </c>
      <c r="L8">
        <f>INDEX(Data!$BS$8:$BY$21,MATCH('Wright St.'!$C$1,Data!$A$8:$A$21,0),MATCH('Wright St.'!$C8,Data!$BS$7:$BY$7,0))</f>
        <v>3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0.10199999999999999</v>
      </c>
      <c r="E9">
        <f>INDEX(Data!$J$8:$P$21,MATCH($C$1,Data!$A$8:$A$21,0),MATCH($C9,Data!$J$7:$P$7,0))</f>
        <v>0.22800000000000001</v>
      </c>
      <c r="F9">
        <f>INDEX(Data!$R$8:$X$21,MATCH($C$1,Data!$A$8:$A$21,0),MATCH($C9,Data!$R$7:$X$7,0))</f>
        <v>0.307</v>
      </c>
      <c r="G9" s="20">
        <f>INDEX(Data!$Z$8:$AF$21,MATCH('Wright St.'!$C$1,Data!$A$8:$A$21,0),MATCH('Wright St.'!$C9,Data!$Z$7:$AF$7,0))</f>
        <v>0.307</v>
      </c>
      <c r="H9" s="20">
        <f>INDEX(Data!$AI$8:$AO$21,MATCH('Wright St.'!$C$1,Data!$A$8:$A$21,0),MATCH('Wright St.'!$C9,Data!$AI$7:$AO$7,0))</f>
        <v>0.32500000000000001</v>
      </c>
      <c r="I9" s="20">
        <f>INDEX(Data!$AR$8:$AX$21,MATCH('Wright St.'!$C$1,Data!$A$8:$A$21,0),MATCH('Wright St.'!$C9,Data!$AR$7:$AX$7,0))</f>
        <v>0.35299999999999998</v>
      </c>
      <c r="J9" s="20">
        <f>INDEX(Data!$BA$8:$BG$21,MATCH('Wright St.'!$C$1,Data!$A$8:$A$21,0),MATCH('Wright St.'!$C9,Data!$BA$7:$BG$7,0))</f>
        <v>0.26300000000000001</v>
      </c>
      <c r="K9" s="20">
        <f>INDEX(Data!$BJ$8:$BP$21,MATCH('Wright St.'!$C$1,Data!$A$8:$A$21,0),MATCH('Wright St.'!$C9,Data!$BJ$7:$BP$7,0))</f>
        <v>0.246</v>
      </c>
      <c r="L9" s="20">
        <f>INDEX(Data!$BS$8:$BY$21,MATCH('Wright St.'!$C$1,Data!$A$8:$A$21,0),MATCH('Wright St.'!$C9,Data!$BS$7:$BY$7,0))</f>
        <v>0.28899999999999998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3</v>
      </c>
      <c r="E10">
        <f>INDEX(Data!$J$8:$P$21,MATCH($C$1,Data!$A$8:$A$21,0),MATCH($C10,Data!$J$7:$P$7,0))</f>
        <v>3</v>
      </c>
      <c r="F10">
        <f>INDEX(Data!$R$8:$X$21,MATCH($C$1,Data!$A$8:$A$21,0),MATCH($C10,Data!$R$7:$X$7,0))</f>
        <v>4</v>
      </c>
      <c r="G10">
        <f>INDEX(Data!$Z$8:$AF$21,MATCH('Wright St.'!$C$1,Data!$A$8:$A$21,0),MATCH('Wright St.'!$C10,Data!$Z$7:$AF$7,0))</f>
        <v>4</v>
      </c>
      <c r="H10">
        <f>INDEX(Data!$AI$8:$AO$21,MATCH('Wright St.'!$C$1,Data!$A$8:$A$21,0),MATCH('Wright St.'!$C10,Data!$AI$7:$AO$7,0))</f>
        <v>4</v>
      </c>
      <c r="I10">
        <f>INDEX(Data!$AR$8:$AX$21,MATCH('Wright St.'!$C$1,Data!$A$8:$A$21,0),MATCH('Wright St.'!$C10,Data!$AR$7:$AX$7,0))</f>
        <v>4</v>
      </c>
      <c r="J10">
        <f>INDEX(Data!$BA$8:$BG$21,MATCH('Wright St.'!$C$1,Data!$A$8:$A$21,0),MATCH('Wright St.'!$C10,Data!$BA$7:$BG$7,0))</f>
        <v>4</v>
      </c>
      <c r="K10">
        <f>INDEX(Data!$BJ$8:$BP$21,MATCH('Wright St.'!$C$1,Data!$A$8:$A$21,0),MATCH('Wright St.'!$C10,Data!$BJ$7:$BP$7,0))</f>
        <v>3</v>
      </c>
      <c r="L10">
        <f>INDEX(Data!$BS$8:$BY$21,MATCH('Wright St.'!$C$1,Data!$A$8:$A$21,0),MATCH('Wright St.'!$C10,Data!$BS$7:$BY$7,0))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14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3.5</v>
      </c>
      <c r="E4">
        <f>INDEX(Data!$J$8:$P$21,MATCH($C$1,Data!$A$8:$A$21,0),MATCH($C4,Data!$J$7:$P$7,0))</f>
        <v>3.1</v>
      </c>
      <c r="F4">
        <f>INDEX(Data!$R$8:$X$21,MATCH($C$1,Data!$A$8:$A$21,0),MATCH($C4,Data!$R$7:$X$7,0))</f>
        <v>3.5</v>
      </c>
      <c r="G4">
        <f>INDEX(Data!$Z$8:$AF$21,MATCH('Youngstown St.'!$C$1,Data!$A$8:$A$21,0),MATCH('Youngstown St.'!$C4,Data!$Z$7:$AF$7,0))</f>
        <v>3.3</v>
      </c>
      <c r="H4">
        <f>INDEX(Data!$AI$8:$AO$21,MATCH('Youngstown St.'!$C$1,Data!$A$8:$A$21,0),MATCH('Youngstown St.'!$C4,Data!$AI$7:$AO$7,0))</f>
        <v>2.6</v>
      </c>
      <c r="I4">
        <f>INDEX(Data!$AR$8:$AX$21,MATCH('Youngstown St.'!$C$1,Data!$A$8:$A$21,0),MATCH('Youngstown St.'!$C4,Data!$AR$7:$AX$7,0))</f>
        <v>2.2999999999999998</v>
      </c>
      <c r="J4">
        <f>INDEX(Data!$BA$8:$BG$21,MATCH('Youngstown St.'!$C$1,Data!$A$8:$A$21,0),MATCH('Youngstown St.'!$C4,Data!$BA$7:$BG$7,0))</f>
        <v>3.7</v>
      </c>
      <c r="K4">
        <f>INDEX(Data!$BJ$8:$BP$21,MATCH('Youngstown St.'!$C$1,Data!$A$8:$A$21,0),MATCH('Youngstown St.'!$C4,Data!$BJ$7:$BP$7,0))</f>
        <v>3.8</v>
      </c>
      <c r="L4">
        <f>INDEX(Data!$BS$8:$BY$21,MATCH('Youngstown St.'!$C$1,Data!$A$8:$A$21,0),MATCH('Youngstown St.'!$C4,Data!$BS$7:$BY$7,0))</f>
        <v>4.0999999999999996</v>
      </c>
    </row>
    <row r="5" spans="1:12" s="40" customFormat="1">
      <c r="A5" s="40" t="s">
        <v>16</v>
      </c>
      <c r="B5" s="40" t="s">
        <v>18</v>
      </c>
      <c r="C5" s="40" t="s">
        <v>30</v>
      </c>
      <c r="D5" s="40">
        <f>INDEX(Data!$B$8:$H$21,MATCH($C$1,Data!$A$8:$A$21,0),MATCH($C5,Data!$B$7:$H$7,0))</f>
        <v>0.72499999999999998</v>
      </c>
      <c r="E5" s="40">
        <f>INDEX(Data!$J$8:$P$21,MATCH($C$1,Data!$A$8:$A$21,0),MATCH($C5,Data!$J$7:$P$7,0))</f>
        <v>0.75800000000000001</v>
      </c>
      <c r="F5" s="40">
        <f>INDEX(Data!$R$8:$X$21,MATCH($C$1,Data!$A$8:$A$21,0),MATCH($C5,Data!$R$7:$X$7,0))</f>
        <v>0.747</v>
      </c>
      <c r="G5" s="40">
        <f>INDEX(Data!$Z$8:$AF$21,MATCH('Youngstown St.'!$C$1,Data!$A$8:$A$21,0),MATCH('Youngstown St.'!$C5,Data!$Z$7:$AF$7,0))</f>
        <v>0.69299999999999995</v>
      </c>
      <c r="H5" s="40">
        <f>INDEX(Data!$AI$8:$AO$21,MATCH('Youngstown St.'!$C$1,Data!$A$8:$A$21,0),MATCH('Youngstown St.'!$C5,Data!$AI$7:$AO$7,0))</f>
        <v>0.65400000000000003</v>
      </c>
      <c r="I5" s="40">
        <f>INDEX(Data!$AR$8:$AX$21,MATCH('Youngstown St.'!$C$1,Data!$A$8:$A$21,0),MATCH('Youngstown St.'!$C5,Data!$AR$7:$AX$7,0))</f>
        <v>0.59799999999999998</v>
      </c>
      <c r="J5" s="40">
        <f>INDEX(Data!$BA$8:$BG$21,MATCH('Youngstown St.'!$C$1,Data!$A$8:$A$21,0),MATCH('Youngstown St.'!$C5,Data!$BA$7:$BG$7,0))</f>
        <v>0.89600000000000002</v>
      </c>
      <c r="K5" s="40">
        <f>INDEX(Data!$BJ$8:$BP$21,MATCH('Youngstown St.'!$C$1,Data!$A$8:$A$21,0),MATCH('Youngstown St.'!$C5,Data!$BJ$7:$BP$7,0))</f>
        <v>1.355</v>
      </c>
      <c r="L5" s="40">
        <f>INDEX(Data!$BS$8:$BY$21,MATCH('Youngstown St.'!$C$1,Data!$A$8:$A$21,0),MATCH('Youngstown St.'!$C5,Data!$BS$7:$BY$7,0))</f>
        <v>2.6619999999999999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3</v>
      </c>
      <c r="E6">
        <f>INDEX(Data!$J$8:$P$21,MATCH($C$1,Data!$A$8:$A$21,0),MATCH($C6,Data!$J$7:$P$7,0))</f>
        <v>3</v>
      </c>
      <c r="F6">
        <f>INDEX(Data!$R$8:$X$21,MATCH($C$1,Data!$A$8:$A$21,0),MATCH($C6,Data!$R$7:$X$7,0))</f>
        <v>3</v>
      </c>
      <c r="G6">
        <f>INDEX(Data!$Z$8:$AF$21,MATCH('Youngstown St.'!$C$1,Data!$A$8:$A$21,0),MATCH('Youngstown St.'!$C6,Data!$Z$7:$AF$7,0))</f>
        <v>3</v>
      </c>
      <c r="H6">
        <f>INDEX(Data!$AI$8:$AO$21,MATCH('Youngstown St.'!$C$1,Data!$A$8:$A$21,0),MATCH('Youngstown St.'!$C6,Data!$AI$7:$AO$7,0))</f>
        <v>3</v>
      </c>
      <c r="I6">
        <f>INDEX(Data!$AR$8:$AX$21,MATCH('Youngstown St.'!$C$1,Data!$A$8:$A$21,0),MATCH('Youngstown St.'!$C6,Data!$AR$7:$AX$7,0))</f>
        <v>2</v>
      </c>
      <c r="J6">
        <f>INDEX(Data!$BA$8:$BG$21,MATCH('Youngstown St.'!$C$1,Data!$A$8:$A$21,0),MATCH('Youngstown St.'!$C6,Data!$BA$7:$BG$7,0))</f>
        <v>3</v>
      </c>
      <c r="K6">
        <f>INDEX(Data!$BJ$8:$BP$21,MATCH('Youngstown St.'!$C$1,Data!$A$8:$A$21,0),MATCH('Youngstown St.'!$C6,Data!$BJ$7:$BP$7,0))</f>
        <v>4</v>
      </c>
      <c r="L6">
        <f>INDEX(Data!$BS$8:$BY$21,MATCH('Youngstown St.'!$C$1,Data!$A$8:$A$21,0),MATCH('Youngstown St.'!$C6,Data!$BS$7:$BY$7,0))</f>
        <v>5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2.7E-2</v>
      </c>
      <c r="E7">
        <f>INDEX(Data!$J$8:$P$21,MATCH($C$1,Data!$A$8:$A$21,0),MATCH($C7,Data!$J$7:$P$7,0))</f>
        <v>-1.0999999999999999E-2</v>
      </c>
      <c r="F7">
        <f>INDEX(Data!$R$8:$X$21,MATCH($C$1,Data!$A$8:$A$21,0),MATCH($C7,Data!$R$7:$X$7,0))</f>
        <v>1.3000000000000001E-2</v>
      </c>
      <c r="G7" s="20">
        <f>INDEX(Data!$Z$8:$AF$21,MATCH('Youngstown St.'!$C$1,Data!$A$8:$A$21,0),MATCH('Youngstown St.'!$C7,Data!$Z$7:$AF$7,0))</f>
        <v>3.0000000000000001E-3</v>
      </c>
      <c r="H7" s="20">
        <f>INDEX(Data!$AI$8:$AO$21,MATCH('Youngstown St.'!$C$1,Data!$A$8:$A$21,0),MATCH('Youngstown St.'!$C7,Data!$AI$7:$AO$7,0))</f>
        <v>-8.0000000000000002E-3</v>
      </c>
      <c r="I7" s="20" t="str">
        <f>INDEX(Data!$AR$8:$AX$21,MATCH('Youngstown St.'!$C$1,Data!$A$8:$A$21,0),MATCH('Youngstown St.'!$C7,Data!$AR$7:$AX$7,0))</f>
        <v xml:space="preserve">‐4.5% </v>
      </c>
      <c r="J7" s="20">
        <f>INDEX(Data!$BA$8:$BG$21,MATCH('Youngstown St.'!$C$1,Data!$A$8:$A$21,0),MATCH('Youngstown St.'!$C7,Data!$BA$7:$BG$7,0))</f>
        <v>4.7E-2</v>
      </c>
      <c r="K7" s="20">
        <f>INDEX(Data!$BJ$8:$BP$21,MATCH('Youngstown St.'!$C$1,Data!$A$8:$A$21,0),MATCH('Youngstown St.'!$C7,Data!$BJ$7:$BP$7,0))</f>
        <v>2.1000000000000001E-2</v>
      </c>
      <c r="L7" s="20">
        <f>INDEX(Data!$BS$8:$BY$21,MATCH('Youngstown St.'!$C$1,Data!$A$8:$A$21,0),MATCH('Youngstown St.'!$C7,Data!$BS$7:$BY$7,0))</f>
        <v>2.7E-2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3</v>
      </c>
      <c r="E8">
        <f>INDEX(Data!$J$8:$P$21,MATCH($C$1,Data!$A$8:$A$21,0),MATCH($C8,Data!$J$7:$P$7,0))</f>
        <v>1</v>
      </c>
      <c r="F8">
        <f>INDEX(Data!$R$8:$X$21,MATCH($C$1,Data!$A$8:$A$21,0),MATCH($C8,Data!$R$7:$X$7,0))</f>
        <v>3</v>
      </c>
      <c r="G8">
        <f>INDEX(Data!$Z$8:$AF$21,MATCH('Youngstown St.'!$C$1,Data!$A$8:$A$21,0),MATCH('Youngstown St.'!$C8,Data!$Z$7:$AF$7,0))</f>
        <v>2</v>
      </c>
      <c r="H8">
        <f>INDEX(Data!$AI$8:$AO$21,MATCH('Youngstown St.'!$C$1,Data!$A$8:$A$21,0),MATCH('Youngstown St.'!$C8,Data!$AI$7:$AO$7,0))</f>
        <v>1</v>
      </c>
      <c r="I8">
        <f>INDEX(Data!$AR$8:$AX$21,MATCH('Youngstown St.'!$C$1,Data!$A$8:$A$21,0),MATCH('Youngstown St.'!$C8,Data!$AR$7:$AX$7,0))</f>
        <v>1</v>
      </c>
      <c r="J8">
        <f>INDEX(Data!$BA$8:$BG$21,MATCH('Youngstown St.'!$C$1,Data!$A$8:$A$21,0),MATCH('Youngstown St.'!$C8,Data!$BA$7:$BG$7,0))</f>
        <v>4</v>
      </c>
      <c r="K8">
        <f>INDEX(Data!$BJ$8:$BP$21,MATCH('Youngstown St.'!$C$1,Data!$A$8:$A$21,0),MATCH('Youngstown St.'!$C8,Data!$BJ$7:$BP$7,0))</f>
        <v>3</v>
      </c>
      <c r="L8">
        <f>INDEX(Data!$BS$8:$BY$21,MATCH('Youngstown St.'!$C$1,Data!$A$8:$A$21,0),MATCH('Youngstown St.'!$C8,Data!$BS$7:$BY$7,0))</f>
        <v>3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0.29799999999999999</v>
      </c>
      <c r="E9">
        <f>INDEX(Data!$J$8:$P$21,MATCH($C$1,Data!$A$8:$A$21,0),MATCH($C9,Data!$J$7:$P$7,0))</f>
        <v>0.25700000000000001</v>
      </c>
      <c r="F9">
        <f>INDEX(Data!$R$8:$X$21,MATCH($C$1,Data!$A$8:$A$21,0),MATCH($C9,Data!$R$7:$X$7,0))</f>
        <v>0.26200000000000001</v>
      </c>
      <c r="G9" s="20">
        <f>INDEX(Data!$Z$8:$AF$21,MATCH('Youngstown St.'!$C$1,Data!$A$8:$A$21,0),MATCH('Youngstown St.'!$C9,Data!$Z$7:$AF$7,0))</f>
        <v>0.25</v>
      </c>
      <c r="H9" s="20">
        <f>INDEX(Data!$AI$8:$AO$21,MATCH('Youngstown St.'!$C$1,Data!$A$8:$A$21,0),MATCH('Youngstown St.'!$C9,Data!$AI$7:$AO$7,0))</f>
        <v>0.24299999999999999</v>
      </c>
      <c r="I9" s="20">
        <f>INDEX(Data!$AR$8:$AX$21,MATCH('Youngstown St.'!$C$1,Data!$A$8:$A$21,0),MATCH('Youngstown St.'!$C9,Data!$AR$7:$AX$7,0))</f>
        <v>0.21199999999999999</v>
      </c>
      <c r="J9" s="20">
        <f>INDEX(Data!$BA$8:$BG$21,MATCH('Youngstown St.'!$C$1,Data!$A$8:$A$21,0),MATCH('Youngstown St.'!$C9,Data!$BA$7:$BG$7,0))</f>
        <v>0.27</v>
      </c>
      <c r="K9" s="20">
        <f>INDEX(Data!$BJ$8:$BP$21,MATCH('Youngstown St.'!$C$1,Data!$A$8:$A$21,0),MATCH('Youngstown St.'!$C9,Data!$BJ$7:$BP$7,0))</f>
        <v>0.27400000000000002</v>
      </c>
      <c r="L9" s="20">
        <f>INDEX(Data!$BS$8:$BY$21,MATCH('Youngstown St.'!$C$1,Data!$A$8:$A$21,0),MATCH('Youngstown St.'!$C9,Data!$BS$7:$BY$7,0))</f>
        <v>0.26900000000000002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4</v>
      </c>
      <c r="G10">
        <f>INDEX(Data!$Z$8:$AF$21,MATCH('Youngstown St.'!$C$1,Data!$A$8:$A$21,0),MATCH('Youngstown St.'!$C10,Data!$Z$7:$AF$7,0))</f>
        <v>4</v>
      </c>
      <c r="H10">
        <f>INDEX(Data!$AI$8:$AO$21,MATCH('Youngstown St.'!$C$1,Data!$A$8:$A$21,0),MATCH('Youngstown St.'!$C10,Data!$AI$7:$AO$7,0))</f>
        <v>3</v>
      </c>
      <c r="I10">
        <f>INDEX(Data!$AR$8:$AX$21,MATCH('Youngstown St.'!$C$1,Data!$A$8:$A$21,0),MATCH('Youngstown St.'!$C10,Data!$AR$7:$AX$7,0))</f>
        <v>3</v>
      </c>
      <c r="J10">
        <f>INDEX(Data!$BA$8:$BG$21,MATCH('Youngstown St.'!$C$1,Data!$A$8:$A$21,0),MATCH('Youngstown St.'!$C10,Data!$BA$7:$BG$7,0))</f>
        <v>4</v>
      </c>
      <c r="K10">
        <f>INDEX(Data!$BJ$8:$BP$21,MATCH('Youngstown St.'!$C$1,Data!$A$8:$A$21,0),MATCH('Youngstown St.'!$C10,Data!$BJ$7:$BP$7,0))</f>
        <v>4</v>
      </c>
      <c r="L10">
        <f>INDEX(Data!$BS$8:$BY$21,MATCH('Youngstown St.'!$C$1,Data!$A$8:$A$21,0),MATCH('Youngstown St.'!$C10,Data!$BS$7:$BY$7,0))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8.875" defaultRowHeight="15.75"/>
  <cols>
    <col min="1" max="1" width="16.625" bestFit="1" customWidth="1"/>
    <col min="2" max="2" width="12.375" customWidth="1"/>
    <col min="3" max="3" width="11.875" customWidth="1"/>
    <col min="4" max="4" width="10" customWidth="1"/>
  </cols>
  <sheetData>
    <row r="1" spans="1:10">
      <c r="A1" t="s">
        <v>30</v>
      </c>
      <c r="C1" t="s">
        <v>43</v>
      </c>
    </row>
    <row r="2" spans="1:10" hidden="1">
      <c r="A2" t="str">
        <f>CONCATENATE(A1, " - selective admission")</f>
        <v>Viability ratio - selective admission</v>
      </c>
    </row>
    <row r="3" spans="1:10" hidden="1">
      <c r="A3" t="str">
        <f>CONCATENATE(A1, " - open admission")</f>
        <v>Viability ratio - open admission</v>
      </c>
    </row>
    <row r="5" spans="1:10">
      <c r="B5" t="s">
        <v>39</v>
      </c>
      <c r="C5" t="s">
        <v>38</v>
      </c>
      <c r="D5" t="s">
        <v>37</v>
      </c>
      <c r="E5" t="s">
        <v>21</v>
      </c>
      <c r="F5" t="s">
        <v>22</v>
      </c>
      <c r="G5" t="s">
        <v>25</v>
      </c>
      <c r="H5" t="s">
        <v>27</v>
      </c>
      <c r="I5" t="s">
        <v>28</v>
      </c>
      <c r="J5" t="s">
        <v>29</v>
      </c>
    </row>
    <row r="6" spans="1:10">
      <c r="A6" t="s">
        <v>1</v>
      </c>
      <c r="B6">
        <v>0.82299999999999995</v>
      </c>
      <c r="C6">
        <v>1.1910000000000001</v>
      </c>
      <c r="D6">
        <v>1.258</v>
      </c>
      <c r="E6">
        <f>INDEX(Data!$Z$8:$AF$21,MATCH('Viability Ratio'!$A6,Data!$A$8:$A$21,0),MATCH('Viability Ratio'!$A$1,Data!$Z$7:$AF$7,0))</f>
        <v>1.4730000000000001</v>
      </c>
      <c r="F6">
        <f>INDEX(Data!$AI$8:$AO$21,MATCH('Viability Ratio'!$A6,Data!$A$8:$A$21,0),MATCH('Viability Ratio'!$A$1,Data!$AI$7:$AO$7,0))</f>
        <v>1.4059999999999999</v>
      </c>
      <c r="G6">
        <f>INDEX(Data!$AR$8:$AX$21,MATCH('Viability Ratio'!$A6,Data!$A$8:$A$21,0),MATCH('Viability Ratio'!$A$1,Data!$AR$7:$AX$7,0))</f>
        <v>1.2909999999999999</v>
      </c>
      <c r="H6">
        <f>INDEX(Data!$BA$8:$BG$21,MATCH('Viability Ratio'!$A6,Data!$A$8:$A$21,0),MATCH('Viability Ratio'!$A$1,Data!$BA$7:$BG$7,0))</f>
        <v>0.90700000000000003</v>
      </c>
      <c r="I6">
        <f>INDEX(Data!$BJ$8:$BP$21,MATCH('Viability Ratio'!$A6,Data!$A$8:$A$21,0),MATCH('Viability Ratio'!$A$1,Data!$BJ$7:$BP$7,0))</f>
        <v>1.5149999999999999</v>
      </c>
      <c r="J6">
        <f>INDEX(Data!$BS$8:$BY$21,MATCH('Viability Ratio'!$A6,Data!$A$8:$A$21,0),MATCH('Viability Ratio'!$A$1,Data!$BS$7:$BY$7,0))</f>
        <v>1.911</v>
      </c>
    </row>
    <row r="7" spans="1:10">
      <c r="A7" t="s">
        <v>2</v>
      </c>
      <c r="B7">
        <v>0.22</v>
      </c>
      <c r="C7">
        <v>0.28000000000000003</v>
      </c>
      <c r="D7">
        <v>6.0999999999999999E-2</v>
      </c>
      <c r="E7">
        <f>INDEX(Data!$Z$8:$AF$21,MATCH('Viability Ratio'!$A7,Data!$A$8:$A$21,0),MATCH('Viability Ratio'!$A$1,Data!$Z$7:$AF$7,0))</f>
        <v>0.21199999999999999</v>
      </c>
      <c r="F7">
        <f>INDEX(Data!$AI$8:$AO$21,MATCH('Viability Ratio'!$A7,Data!$A$8:$A$21,0),MATCH('Viability Ratio'!$A$1,Data!$AI$7:$AO$7,0))</f>
        <v>4.4429999999999996</v>
      </c>
      <c r="G7">
        <f>INDEX(Data!$AR$8:$AX$21,MATCH('Viability Ratio'!$A7,Data!$A$8:$A$21,0),MATCH('Viability Ratio'!$A$1,Data!$AR$7:$AX$7,0))</f>
        <v>5.234</v>
      </c>
      <c r="H7">
        <f>INDEX(Data!$BA$8:$BG$21,MATCH('Viability Ratio'!$A7,Data!$A$8:$A$21,0),MATCH('Viability Ratio'!$A$1,Data!$BA$7:$BG$7,0))</f>
        <v>3.6139999999999999</v>
      </c>
      <c r="I7">
        <f>INDEX(Data!$BJ$8:$BP$21,MATCH('Viability Ratio'!$A7,Data!$A$8:$A$21,0),MATCH('Viability Ratio'!$A$1,Data!$BJ$7:$BP$7,0))</f>
        <v>3.8929999999999998</v>
      </c>
      <c r="J7">
        <f>INDEX(Data!$BS$8:$BY$21,MATCH('Viability Ratio'!$A7,Data!$A$8:$A$21,0),MATCH('Viability Ratio'!$A$1,Data!$BS$7:$BY$7,0))</f>
        <v>2.5739999999999998</v>
      </c>
    </row>
    <row r="8" spans="1:10">
      <c r="A8" t="s">
        <v>3</v>
      </c>
      <c r="B8">
        <v>0.65300000000000002</v>
      </c>
      <c r="C8">
        <v>0.44700000000000001</v>
      </c>
      <c r="D8">
        <v>0.54200000000000004</v>
      </c>
      <c r="E8">
        <f>INDEX(Data!$Z$8:$AF$21,MATCH('Viability Ratio'!$A8,Data!$A$8:$A$21,0),MATCH('Viability Ratio'!$A$1,Data!$Z$7:$AF$7,0))</f>
        <v>0.441</v>
      </c>
      <c r="F8">
        <f>INDEX(Data!$AI$8:$AO$21,MATCH('Viability Ratio'!$A8,Data!$A$8:$A$21,0),MATCH('Viability Ratio'!$A$1,Data!$AI$7:$AO$7,0))</f>
        <v>0.499</v>
      </c>
      <c r="G8">
        <f>INDEX(Data!$AR$8:$AX$21,MATCH('Viability Ratio'!$A8,Data!$A$8:$A$21,0),MATCH('Viability Ratio'!$A$1,Data!$AR$7:$AX$7,0))</f>
        <v>0.44</v>
      </c>
      <c r="H8">
        <f>INDEX(Data!$BA$8:$BG$21,MATCH('Viability Ratio'!$A8,Data!$A$8:$A$21,0),MATCH('Viability Ratio'!$A$1,Data!$BA$7:$BG$7,0))</f>
        <v>0.375</v>
      </c>
      <c r="I8">
        <f>INDEX(Data!$BJ$8:$BP$21,MATCH('Viability Ratio'!$A8,Data!$A$8:$A$21,0),MATCH('Viability Ratio'!$A$1,Data!$BJ$7:$BP$7,0))</f>
        <v>0.317</v>
      </c>
      <c r="J8">
        <f>INDEX(Data!$BS$8:$BY$21,MATCH('Viability Ratio'!$A8,Data!$A$8:$A$21,0),MATCH('Viability Ratio'!$A$1,Data!$BS$7:$BY$7,0))</f>
        <v>0.48</v>
      </c>
    </row>
    <row r="9" spans="1:10">
      <c r="A9" t="s">
        <v>4</v>
      </c>
      <c r="B9">
        <v>0.93600000000000005</v>
      </c>
      <c r="C9">
        <v>0.93100000000000005</v>
      </c>
      <c r="D9">
        <v>0.96699999999999997</v>
      </c>
      <c r="E9">
        <f>INDEX(Data!$Z$8:$AF$21,MATCH('Viability Ratio'!$A9,Data!$A$8:$A$21,0),MATCH('Viability Ratio'!$A$1,Data!$Z$7:$AF$7,0))</f>
        <v>0.89600000000000002</v>
      </c>
      <c r="F9">
        <f>INDEX(Data!$AI$8:$AO$21,MATCH('Viability Ratio'!$A9,Data!$A$8:$A$21,0),MATCH('Viability Ratio'!$A$1,Data!$AI$7:$AO$7,0))</f>
        <v>0.81699999999999995</v>
      </c>
      <c r="G9">
        <f>INDEX(Data!$AR$8:$AX$21,MATCH('Viability Ratio'!$A9,Data!$A$8:$A$21,0),MATCH('Viability Ratio'!$A$1,Data!$AR$7:$AX$7,0))</f>
        <v>1.1559999999999999</v>
      </c>
      <c r="H9">
        <f>INDEX(Data!$BA$8:$BG$21,MATCH('Viability Ratio'!$A9,Data!$A$8:$A$21,0),MATCH('Viability Ratio'!$A$1,Data!$BA$7:$BG$7,0))</f>
        <v>0.91800000000000004</v>
      </c>
      <c r="I9">
        <f>INDEX(Data!$BJ$8:$BP$21,MATCH('Viability Ratio'!$A9,Data!$A$8:$A$21,0),MATCH('Viability Ratio'!$A$1,Data!$BJ$7:$BP$7,0))</f>
        <v>0.83099999999999996</v>
      </c>
      <c r="J9">
        <f>INDEX(Data!$BS$8:$BY$21,MATCH('Viability Ratio'!$A9,Data!$A$8:$A$21,0),MATCH('Viability Ratio'!$A$1,Data!$BS$7:$BY$7,0))</f>
        <v>1.119</v>
      </c>
    </row>
    <row r="10" spans="1:10">
      <c r="A10" t="s">
        <v>5</v>
      </c>
      <c r="B10">
        <v>0.97599999999999998</v>
      </c>
      <c r="C10">
        <v>0.91500000000000004</v>
      </c>
      <c r="D10">
        <v>0.76800000000000002</v>
      </c>
      <c r="E10">
        <f>INDEX(Data!$Z$8:$AF$21,MATCH('Viability Ratio'!$A10,Data!$A$8:$A$21,0),MATCH('Viability Ratio'!$A$1,Data!$Z$7:$AF$7,0))</f>
        <v>0.75800000000000001</v>
      </c>
      <c r="F10">
        <f>INDEX(Data!$AI$8:$AO$21,MATCH('Viability Ratio'!$A10,Data!$A$8:$A$21,0),MATCH('Viability Ratio'!$A$1,Data!$AI$7:$AO$7,0))</f>
        <v>0.77500000000000002</v>
      </c>
      <c r="G10">
        <f>INDEX(Data!$AR$8:$AX$21,MATCH('Viability Ratio'!$A10,Data!$A$8:$A$21,0),MATCH('Viability Ratio'!$A$1,Data!$AR$7:$AX$7,0))</f>
        <v>0.91200000000000003</v>
      </c>
      <c r="H10">
        <f>INDEX(Data!$BA$8:$BG$21,MATCH('Viability Ratio'!$A10,Data!$A$8:$A$21,0),MATCH('Viability Ratio'!$A$1,Data!$BA$7:$BG$7,0))</f>
        <v>1.022</v>
      </c>
      <c r="I10">
        <f>INDEX(Data!$BJ$8:$BP$21,MATCH('Viability Ratio'!$A10,Data!$A$8:$A$21,0),MATCH('Viability Ratio'!$A$1,Data!$BJ$7:$BP$7,0))</f>
        <v>0.752</v>
      </c>
      <c r="J10">
        <f>INDEX(Data!$BS$8:$BY$21,MATCH('Viability Ratio'!$A10,Data!$A$8:$A$21,0),MATCH('Viability Ratio'!$A$1,Data!$BS$7:$BY$7,0))</f>
        <v>0.94599999999999995</v>
      </c>
    </row>
    <row r="11" spans="1:10">
      <c r="A11" t="s">
        <v>6</v>
      </c>
      <c r="B11">
        <v>1.153</v>
      </c>
      <c r="C11">
        <v>1.2030000000000001</v>
      </c>
      <c r="D11">
        <v>1.484</v>
      </c>
      <c r="E11">
        <f>INDEX(Data!$Z$8:$AF$21,MATCH('Viability Ratio'!$A11,Data!$A$8:$A$21,0),MATCH('Viability Ratio'!$A$1,Data!$Z$7:$AF$7,0))</f>
        <v>1.3660000000000001</v>
      </c>
      <c r="F11">
        <f>INDEX(Data!$AI$8:$AO$21,MATCH('Viability Ratio'!$A11,Data!$A$8:$A$21,0),MATCH('Viability Ratio'!$A$1,Data!$AI$7:$AO$7,0))</f>
        <v>1.1439999999999999</v>
      </c>
      <c r="G11">
        <f>INDEX(Data!$AR$8:$AX$21,MATCH('Viability Ratio'!$A11,Data!$A$8:$A$21,0),MATCH('Viability Ratio'!$A$1,Data!$AR$7:$AX$7,0))</f>
        <v>2.76</v>
      </c>
      <c r="H11">
        <f>INDEX(Data!$BA$8:$BG$21,MATCH('Viability Ratio'!$A11,Data!$A$8:$A$21,0),MATCH('Viability Ratio'!$A$1,Data!$BA$7:$BG$7,0))</f>
        <v>20.021000000000001</v>
      </c>
      <c r="I11">
        <f>INDEX(Data!$BJ$8:$BP$21,MATCH('Viability Ratio'!$A11,Data!$A$8:$A$21,0),MATCH('Viability Ratio'!$A$1,Data!$BJ$7:$BP$7,0))</f>
        <v>12.308999999999999</v>
      </c>
      <c r="J11">
        <f>INDEX(Data!$BS$8:$BY$21,MATCH('Viability Ratio'!$A11,Data!$A$8:$A$21,0),MATCH('Viability Ratio'!$A$1,Data!$BS$7:$BY$7,0))</f>
        <v>10.292999999999999</v>
      </c>
    </row>
    <row r="12" spans="1:10">
      <c r="A12" t="s">
        <v>7</v>
      </c>
      <c r="B12">
        <v>1.08</v>
      </c>
      <c r="C12">
        <v>1.212</v>
      </c>
      <c r="D12">
        <v>1.2070000000000001</v>
      </c>
      <c r="E12">
        <f>INDEX(Data!$Z$8:$AF$21,MATCH('Viability Ratio'!$A12,Data!$A$8:$A$21,0),MATCH('Viability Ratio'!$A$1,Data!$Z$7:$AF$7,0))</f>
        <v>0.85699999999999998</v>
      </c>
      <c r="F12">
        <f>INDEX(Data!$AI$8:$AO$21,MATCH('Viability Ratio'!$A12,Data!$A$8:$A$21,0),MATCH('Viability Ratio'!$A$1,Data!$AI$7:$AO$7,0))</f>
        <v>0.91700000000000004</v>
      </c>
      <c r="G12">
        <f>INDEX(Data!$AR$8:$AX$21,MATCH('Viability Ratio'!$A12,Data!$A$8:$A$21,0),MATCH('Viability Ratio'!$A$1,Data!$AR$7:$AX$7,0))</f>
        <v>1.0409999999999999</v>
      </c>
      <c r="H12">
        <f>INDEX(Data!$BA$8:$BG$21,MATCH('Viability Ratio'!$A12,Data!$A$8:$A$21,0),MATCH('Viability Ratio'!$A$1,Data!$BA$7:$BG$7,0))</f>
        <v>1.294</v>
      </c>
      <c r="I12">
        <f>INDEX(Data!$BJ$8:$BP$21,MATCH('Viability Ratio'!$A12,Data!$A$8:$A$21,0),MATCH('Viability Ratio'!$A$1,Data!$BJ$7:$BP$7,0))</f>
        <v>1.24</v>
      </c>
      <c r="J12">
        <f>INDEX(Data!$BS$8:$BY$21,MATCH('Viability Ratio'!$A12,Data!$A$8:$A$21,0),MATCH('Viability Ratio'!$A$1,Data!$BS$7:$BY$7,0))</f>
        <v>1.4390000000000001</v>
      </c>
    </row>
    <row r="13" spans="1:10">
      <c r="A13" t="s">
        <v>8</v>
      </c>
      <c r="B13">
        <v>0.58699999999999997</v>
      </c>
      <c r="C13">
        <v>0.63</v>
      </c>
      <c r="D13">
        <v>1.139</v>
      </c>
      <c r="E13">
        <f>INDEX(Data!$Z$8:$AF$21,MATCH('Viability Ratio'!$A13,Data!$A$8:$A$21,0),MATCH('Viability Ratio'!$A$1,Data!$Z$7:$AF$7,0))</f>
        <v>1.012</v>
      </c>
      <c r="F13">
        <f>INDEX(Data!$AI$8:$AO$21,MATCH('Viability Ratio'!$A13,Data!$A$8:$A$21,0),MATCH('Viability Ratio'!$A$1,Data!$AI$7:$AO$7,0))</f>
        <v>1.4950000000000001</v>
      </c>
      <c r="G13">
        <f>INDEX(Data!$AR$8:$AX$21,MATCH('Viability Ratio'!$A13,Data!$A$8:$A$21,0),MATCH('Viability Ratio'!$A$1,Data!$AR$7:$AX$7,0))</f>
        <v>1.534</v>
      </c>
      <c r="H13">
        <f>INDEX(Data!$BA$8:$BG$21,MATCH('Viability Ratio'!$A13,Data!$A$8:$A$21,0),MATCH('Viability Ratio'!$A$1,Data!$BA$7:$BG$7,0))</f>
        <v>0.89800000000000002</v>
      </c>
      <c r="I13">
        <f>INDEX(Data!$BJ$8:$BP$21,MATCH('Viability Ratio'!$A13,Data!$A$8:$A$21,0),MATCH('Viability Ratio'!$A$1,Data!$BJ$7:$BP$7,0))</f>
        <v>0.60299999999999998</v>
      </c>
      <c r="J13">
        <f>INDEX(Data!$BS$8:$BY$21,MATCH('Viability Ratio'!$A13,Data!$A$8:$A$21,0),MATCH('Viability Ratio'!$A$1,Data!$BS$7:$BY$7,0))</f>
        <v>0.81299999999999994</v>
      </c>
    </row>
    <row r="14" spans="1:10">
      <c r="A14" t="s">
        <v>9</v>
      </c>
      <c r="B14">
        <v>1.0940000000000001</v>
      </c>
      <c r="C14">
        <v>1.175</v>
      </c>
      <c r="D14">
        <v>1.1879999999999999</v>
      </c>
      <c r="E14">
        <f>INDEX(Data!$Z$8:$AF$21,MATCH('Viability Ratio'!$A14,Data!$A$8:$A$21,0),MATCH('Viability Ratio'!$A$1,Data!$Z$7:$AF$7,0))</f>
        <v>0.96399999999999997</v>
      </c>
      <c r="F14">
        <f>INDEX(Data!$AI$8:$AO$21,MATCH('Viability Ratio'!$A14,Data!$A$8:$A$21,0),MATCH('Viability Ratio'!$A$1,Data!$AI$7:$AO$7,0))</f>
        <v>1.129</v>
      </c>
      <c r="G14">
        <f>INDEX(Data!$AR$8:$AX$21,MATCH('Viability Ratio'!$A14,Data!$A$8:$A$21,0),MATCH('Viability Ratio'!$A$1,Data!$AR$7:$AX$7,0))</f>
        <v>1.139</v>
      </c>
      <c r="H14">
        <f>INDEX(Data!$BA$8:$BG$21,MATCH('Viability Ratio'!$A14,Data!$A$8:$A$21,0),MATCH('Viability Ratio'!$A$1,Data!$BA$7:$BG$7,0))</f>
        <v>0.96699999999999997</v>
      </c>
      <c r="I14">
        <f>INDEX(Data!$BJ$8:$BP$21,MATCH('Viability Ratio'!$A14,Data!$A$8:$A$21,0),MATCH('Viability Ratio'!$A$1,Data!$BJ$7:$BP$7,0))</f>
        <v>0.87</v>
      </c>
      <c r="J14">
        <f>INDEX(Data!$BS$8:$BY$21,MATCH('Viability Ratio'!$A14,Data!$A$8:$A$21,0),MATCH('Viability Ratio'!$A$1,Data!$BS$7:$BY$7,0))</f>
        <v>1.0349999999999999</v>
      </c>
    </row>
    <row r="15" spans="1:10">
      <c r="A15" t="s">
        <v>10</v>
      </c>
      <c r="B15">
        <v>0.374</v>
      </c>
      <c r="C15">
        <v>0.372</v>
      </c>
      <c r="D15">
        <v>0.373</v>
      </c>
      <c r="E15">
        <f>INDEX(Data!$Z$8:$AF$21,MATCH('Viability Ratio'!$A15,Data!$A$8:$A$21,0),MATCH('Viability Ratio'!$A$1,Data!$Z$7:$AF$7,0))</f>
        <v>0.38800000000000001</v>
      </c>
      <c r="F15">
        <f>INDEX(Data!$AI$8:$AO$21,MATCH('Viability Ratio'!$A15,Data!$A$8:$A$21,0),MATCH('Viability Ratio'!$A$1,Data!$AI$7:$AO$7,0))</f>
        <v>0.41699999999999998</v>
      </c>
      <c r="G15">
        <f>INDEX(Data!$AR$8:$AX$21,MATCH('Viability Ratio'!$A15,Data!$A$8:$A$21,0),MATCH('Viability Ratio'!$A$1,Data!$AR$7:$AX$7,0))</f>
        <v>0.438</v>
      </c>
      <c r="H15">
        <f>INDEX(Data!$BA$8:$BG$21,MATCH('Viability Ratio'!$A15,Data!$A$8:$A$21,0),MATCH('Viability Ratio'!$A$1,Data!$BA$7:$BG$7,0))</f>
        <v>0.29799999999999999</v>
      </c>
      <c r="I15">
        <f>INDEX(Data!$BJ$8:$BP$21,MATCH('Viability Ratio'!$A15,Data!$A$8:$A$21,0),MATCH('Viability Ratio'!$A$1,Data!$BJ$7:$BP$7,0))</f>
        <v>0.214</v>
      </c>
      <c r="J15">
        <f>INDEX(Data!$BS$8:$BY$21,MATCH('Viability Ratio'!$A15,Data!$A$8:$A$21,0),MATCH('Viability Ratio'!$A$1,Data!$BS$7:$BY$7,0))</f>
        <v>0.27300000000000002</v>
      </c>
    </row>
    <row r="16" spans="1:10">
      <c r="A16" t="s">
        <v>11</v>
      </c>
      <c r="B16">
        <v>0.50900000000000001</v>
      </c>
      <c r="C16">
        <v>0.45300000000000001</v>
      </c>
      <c r="D16">
        <v>0.438</v>
      </c>
      <c r="E16">
        <f>INDEX(Data!$Z$8:$AF$21,MATCH('Viability Ratio'!$A16,Data!$A$8:$A$21,0),MATCH('Viability Ratio'!$A$1,Data!$Z$7:$AF$7,0))</f>
        <v>0.433</v>
      </c>
      <c r="F16">
        <f>INDEX(Data!$AI$8:$AO$21,MATCH('Viability Ratio'!$A16,Data!$A$8:$A$21,0),MATCH('Viability Ratio'!$A$1,Data!$AI$7:$AO$7,0))</f>
        <v>0.34699999999999998</v>
      </c>
      <c r="G16">
        <f>INDEX(Data!$AR$8:$AX$21,MATCH('Viability Ratio'!$A16,Data!$A$8:$A$21,0),MATCH('Viability Ratio'!$A$1,Data!$AR$7:$AX$7,0))</f>
        <v>0.34100000000000003</v>
      </c>
      <c r="H16">
        <f>INDEX(Data!$BA$8:$BG$21,MATCH('Viability Ratio'!$A16,Data!$A$8:$A$21,0),MATCH('Viability Ratio'!$A$1,Data!$BA$7:$BG$7,0))</f>
        <v>0.27800000000000002</v>
      </c>
      <c r="I16">
        <f>INDEX(Data!$BJ$8:$BP$21,MATCH('Viability Ratio'!$A16,Data!$A$8:$A$21,0),MATCH('Viability Ratio'!$A$1,Data!$BJ$7:$BP$7,0))</f>
        <v>0.24299999999999999</v>
      </c>
      <c r="J16">
        <f>INDEX(Data!$BS$8:$BY$21,MATCH('Viability Ratio'!$A16,Data!$A$8:$A$21,0),MATCH('Viability Ratio'!$A$1,Data!$BS$7:$BY$7,0))</f>
        <v>0.245</v>
      </c>
    </row>
    <row r="17" spans="1:10">
      <c r="A17" t="s">
        <v>12</v>
      </c>
      <c r="B17">
        <v>0.94</v>
      </c>
      <c r="C17">
        <v>0.94399999999999995</v>
      </c>
      <c r="D17">
        <v>1.024</v>
      </c>
      <c r="E17">
        <f>INDEX(Data!$Z$8:$AF$21,MATCH('Viability Ratio'!$A17,Data!$A$8:$A$21,0),MATCH('Viability Ratio'!$A$1,Data!$Z$7:$AF$7,0))</f>
        <v>0.94399999999999995</v>
      </c>
      <c r="F17">
        <f>INDEX(Data!$AI$8:$AO$21,MATCH('Viability Ratio'!$A17,Data!$A$8:$A$21,0),MATCH('Viability Ratio'!$A$1,Data!$AI$7:$AO$7,0))</f>
        <v>0.90400000000000003</v>
      </c>
      <c r="G17">
        <f>INDEX(Data!$AR$8:$AX$21,MATCH('Viability Ratio'!$A17,Data!$A$8:$A$21,0),MATCH('Viability Ratio'!$A$1,Data!$AR$7:$AX$7,0))</f>
        <v>1.0069999999999999</v>
      </c>
      <c r="H17">
        <f>INDEX(Data!$BA$8:$BG$21,MATCH('Viability Ratio'!$A17,Data!$A$8:$A$21,0),MATCH('Viability Ratio'!$A$1,Data!$BA$7:$BG$7,0))</f>
        <v>0.75600000000000001</v>
      </c>
      <c r="I17">
        <f>INDEX(Data!$BJ$8:$BP$21,MATCH('Viability Ratio'!$A17,Data!$A$8:$A$21,0),MATCH('Viability Ratio'!$A$1,Data!$BJ$7:$BP$7,0))</f>
        <v>0.76</v>
      </c>
      <c r="J17">
        <f>INDEX(Data!$BS$8:$BY$21,MATCH('Viability Ratio'!$A17,Data!$A$8:$A$21,0),MATCH('Viability Ratio'!$A$1,Data!$BS$7:$BY$7,0))</f>
        <v>0.92900000000000005</v>
      </c>
    </row>
    <row r="18" spans="1:10">
      <c r="A18" t="s">
        <v>13</v>
      </c>
      <c r="B18">
        <v>0.47</v>
      </c>
      <c r="C18">
        <v>0.93100000000000005</v>
      </c>
      <c r="D18">
        <v>1.1160000000000001</v>
      </c>
      <c r="E18">
        <f>INDEX(Data!$Z$8:$AF$21,MATCH('Viability Ratio'!$A18,Data!$A$8:$A$21,0),MATCH('Viability Ratio'!$A$1,Data!$Z$7:$AF$7,0))</f>
        <v>1.177</v>
      </c>
      <c r="F18">
        <f>INDEX(Data!$AI$8:$AO$21,MATCH('Viability Ratio'!$A18,Data!$A$8:$A$21,0),MATCH('Viability Ratio'!$A$1,Data!$AI$7:$AO$7,0))</f>
        <v>1.5609999999999999</v>
      </c>
      <c r="G18">
        <f>INDEX(Data!$AR$8:$AX$21,MATCH('Viability Ratio'!$A18,Data!$A$8:$A$21,0),MATCH('Viability Ratio'!$A$1,Data!$AR$7:$AX$7,0))</f>
        <v>4.2539999999999996</v>
      </c>
      <c r="H18">
        <f>INDEX(Data!$BA$8:$BG$21,MATCH('Viability Ratio'!$A18,Data!$A$8:$A$21,0),MATCH('Viability Ratio'!$A$1,Data!$BA$7:$BG$7,0))</f>
        <v>2.6909999999999998</v>
      </c>
      <c r="I18">
        <f>INDEX(Data!$BJ$8:$BP$21,MATCH('Viability Ratio'!$A18,Data!$A$8:$A$21,0),MATCH('Viability Ratio'!$A$1,Data!$BJ$7:$BP$7,0))</f>
        <v>2.9460000000000002</v>
      </c>
      <c r="J18">
        <f>INDEX(Data!$BS$8:$BY$21,MATCH('Viability Ratio'!$A18,Data!$A$8:$A$21,0),MATCH('Viability Ratio'!$A$1,Data!$BS$7:$BY$7,0))</f>
        <v>2.9729999999999999</v>
      </c>
    </row>
    <row r="19" spans="1:10">
      <c r="A19" t="s">
        <v>14</v>
      </c>
      <c r="B19">
        <v>0.72499999999999998</v>
      </c>
      <c r="C19">
        <v>0.75800000000000001</v>
      </c>
      <c r="D19">
        <v>0.747</v>
      </c>
      <c r="E19">
        <f>INDEX(Data!$Z$8:$AF$21,MATCH('Viability Ratio'!$A19,Data!$A$8:$A$21,0),MATCH('Viability Ratio'!$A$1,Data!$Z$7:$AF$7,0))</f>
        <v>0.69299999999999995</v>
      </c>
      <c r="F19">
        <f>INDEX(Data!$AI$8:$AO$21,MATCH('Viability Ratio'!$A19,Data!$A$8:$A$21,0),MATCH('Viability Ratio'!$A$1,Data!$AI$7:$AO$7,0))</f>
        <v>0.65400000000000003</v>
      </c>
      <c r="G19">
        <f>INDEX(Data!$AR$8:$AX$21,MATCH('Viability Ratio'!$A19,Data!$A$8:$A$21,0),MATCH('Viability Ratio'!$A$1,Data!$AR$7:$AX$7,0))</f>
        <v>0.59799999999999998</v>
      </c>
      <c r="H19">
        <f>INDEX(Data!$BA$8:$BG$21,MATCH('Viability Ratio'!$A19,Data!$A$8:$A$21,0),MATCH('Viability Ratio'!$A$1,Data!$BA$7:$BG$7,0))</f>
        <v>0.89600000000000002</v>
      </c>
      <c r="I19">
        <f>INDEX(Data!$BJ$8:$BP$21,MATCH('Viability Ratio'!$A19,Data!$A$8:$A$21,0),MATCH('Viability Ratio'!$A$1,Data!$BJ$7:$BP$7,0))</f>
        <v>1.355</v>
      </c>
      <c r="J19">
        <f>INDEX(Data!$BS$8:$BY$21,MATCH('Viability Ratio'!$A19,Data!$A$8:$A$21,0),MATCH('Viability Ratio'!$A$1,Data!$BS$7:$BY$7,0))</f>
        <v>2.6619999999999999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8.875" defaultRowHeight="15.75"/>
  <cols>
    <col min="1" max="1" width="16.625" bestFit="1" customWidth="1"/>
    <col min="2" max="2" width="10.375" customWidth="1"/>
    <col min="3" max="3" width="10.625" customWidth="1"/>
    <col min="4" max="4" width="10.5" customWidth="1"/>
  </cols>
  <sheetData>
    <row r="1" spans="1:10">
      <c r="A1" t="s">
        <v>31</v>
      </c>
    </row>
    <row r="2" spans="1:10" hidden="1">
      <c r="A2" t="str">
        <f>CONCATENATE(A1, " - selective admission")</f>
        <v>Viability score - selective admission</v>
      </c>
    </row>
    <row r="3" spans="1:10" hidden="1">
      <c r="A3" t="str">
        <f>CONCATENATE(A1, " - open admission")</f>
        <v>Viability score - open admission</v>
      </c>
    </row>
    <row r="5" spans="1:10">
      <c r="B5" t="s">
        <v>39</v>
      </c>
      <c r="C5" t="s">
        <v>40</v>
      </c>
      <c r="D5" t="s">
        <v>37</v>
      </c>
      <c r="E5" t="s">
        <v>21</v>
      </c>
      <c r="F5" t="s">
        <v>22</v>
      </c>
      <c r="G5" t="s">
        <v>25</v>
      </c>
      <c r="H5" t="s">
        <v>27</v>
      </c>
      <c r="I5" t="s">
        <v>28</v>
      </c>
      <c r="J5" t="s">
        <v>29</v>
      </c>
    </row>
    <row r="6" spans="1:10">
      <c r="A6" t="s">
        <v>1</v>
      </c>
      <c r="B6" s="25">
        <v>3</v>
      </c>
      <c r="C6">
        <v>4</v>
      </c>
      <c r="D6">
        <v>4</v>
      </c>
      <c r="E6">
        <f>INDEX(Data!$Z$8:$AF$21,MATCH('Viability Score'!$A6,Data!$A$8:$A$21,0),MATCH('Viability Score'!$A$1,Data!$Z$7:$AF$7,0))</f>
        <v>4</v>
      </c>
      <c r="F6">
        <f>INDEX(Data!$AI$8:$AO$21,MATCH('Viability Score'!$A6,Data!$A$8:$A$21,0),MATCH('Viability Score'!$A$1,Data!$AI$7:$AO$7,0))</f>
        <v>4</v>
      </c>
      <c r="G6">
        <f>INDEX(Data!$AR$8:$AX$21,MATCH('Viability Score'!$A6,Data!$A$8:$A$21,0),MATCH('Viability Score'!$A$1,Data!$AR$7:$AX$7,0))</f>
        <v>4</v>
      </c>
      <c r="H6">
        <f>INDEX(Data!$BA$8:$BG$21,MATCH('Viability Score'!$A6,Data!$A$8:$A$21,0),MATCH('Viability Score'!$A$1,Data!$BA$7:$BG$7,0))</f>
        <v>3</v>
      </c>
      <c r="I6">
        <f>INDEX(Data!$BJ$8:$BP$21,MATCH('Viability Score'!$A6,Data!$A$8:$A$21,0),MATCH('Viability Score'!$A$1,Data!$BJ$7:$BP$7,0))</f>
        <v>4</v>
      </c>
      <c r="J6">
        <f>INDEX(Data!$BS$8:$BY$21,MATCH('Viability Score'!$A6,Data!$A$8:$A$21,0),MATCH('Viability Score'!$A$1,Data!$BS$7:$BY$7,0))</f>
        <v>4</v>
      </c>
    </row>
    <row r="7" spans="1:10">
      <c r="A7" t="s">
        <v>2</v>
      </c>
      <c r="B7" s="25">
        <v>1</v>
      </c>
      <c r="C7">
        <v>1</v>
      </c>
      <c r="D7">
        <v>1</v>
      </c>
      <c r="E7">
        <f>INDEX(Data!$Z$8:$AF$21,MATCH('Viability Score'!$A7,Data!$A$8:$A$21,0),MATCH('Viability Score'!$A$1,Data!$Z$7:$AF$7,0))</f>
        <v>1</v>
      </c>
      <c r="F7">
        <f>INDEX(Data!$AI$8:$AO$21,MATCH('Viability Score'!$A7,Data!$A$8:$A$21,0),MATCH('Viability Score'!$A$1,Data!$AI$7:$AO$7,0))</f>
        <v>5</v>
      </c>
      <c r="G7">
        <f>INDEX(Data!$AR$8:$AX$21,MATCH('Viability Score'!$A7,Data!$A$8:$A$21,0),MATCH('Viability Score'!$A$1,Data!$AR$7:$AX$7,0))</f>
        <v>5</v>
      </c>
      <c r="H7">
        <f>INDEX(Data!$BA$8:$BG$21,MATCH('Viability Score'!$A7,Data!$A$8:$A$21,0),MATCH('Viability Score'!$A$1,Data!$BA$7:$BG$7,0))</f>
        <v>5</v>
      </c>
      <c r="I7">
        <f>INDEX(Data!$BJ$8:$BP$21,MATCH('Viability Score'!$A7,Data!$A$8:$A$21,0),MATCH('Viability Score'!$A$1,Data!$BJ$7:$BP$7,0))</f>
        <v>5</v>
      </c>
      <c r="J7">
        <f>INDEX(Data!$BS$8:$BY$21,MATCH('Viability Score'!$A7,Data!$A$8:$A$21,0),MATCH('Viability Score'!$A$1,Data!$BS$7:$BY$7,0))</f>
        <v>5</v>
      </c>
    </row>
    <row r="8" spans="1:10">
      <c r="A8" t="s">
        <v>3</v>
      </c>
      <c r="B8" s="25">
        <v>3</v>
      </c>
      <c r="C8">
        <v>2</v>
      </c>
      <c r="D8">
        <v>2</v>
      </c>
      <c r="E8">
        <f>INDEX(Data!$Z$8:$AF$21,MATCH('Viability Score'!$A8,Data!$A$8:$A$21,0),MATCH('Viability Score'!$A$1,Data!$Z$7:$AF$7,0))</f>
        <v>2</v>
      </c>
      <c r="F8">
        <f>INDEX(Data!$AI$8:$AO$21,MATCH('Viability Score'!$A8,Data!$A$8:$A$21,0),MATCH('Viability Score'!$A$1,Data!$AI$7:$AO$7,0))</f>
        <v>2</v>
      </c>
      <c r="G8">
        <f>INDEX(Data!$AR$8:$AX$21,MATCH('Viability Score'!$A8,Data!$A$8:$A$21,0),MATCH('Viability Score'!$A$1,Data!$AR$7:$AX$7,0))</f>
        <v>2</v>
      </c>
      <c r="H8">
        <f>INDEX(Data!$BA$8:$BG$21,MATCH('Viability Score'!$A8,Data!$A$8:$A$21,0),MATCH('Viability Score'!$A$1,Data!$BA$7:$BG$7,0))</f>
        <v>2</v>
      </c>
      <c r="I8">
        <f>INDEX(Data!$BJ$8:$BP$21,MATCH('Viability Score'!$A8,Data!$A$8:$A$21,0),MATCH('Viability Score'!$A$1,Data!$BJ$7:$BP$7,0))</f>
        <v>2</v>
      </c>
      <c r="J8">
        <f>INDEX(Data!$BS$8:$BY$21,MATCH('Viability Score'!$A8,Data!$A$8:$A$21,0),MATCH('Viability Score'!$A$1,Data!$BS$7:$BY$7,0))</f>
        <v>2</v>
      </c>
    </row>
    <row r="9" spans="1:10">
      <c r="A9" t="s">
        <v>4</v>
      </c>
      <c r="B9" s="25">
        <v>3</v>
      </c>
      <c r="C9">
        <v>3</v>
      </c>
      <c r="D9">
        <v>3</v>
      </c>
      <c r="E9">
        <f>INDEX(Data!$Z$8:$AF$21,MATCH('Viability Score'!$A9,Data!$A$8:$A$21,0),MATCH('Viability Score'!$A$1,Data!$Z$7:$AF$7,0))</f>
        <v>3</v>
      </c>
      <c r="F9">
        <f>INDEX(Data!$AI$8:$AO$21,MATCH('Viability Score'!$A9,Data!$A$8:$A$21,0),MATCH('Viability Score'!$A$1,Data!$AI$7:$AO$7,0))</f>
        <v>3</v>
      </c>
      <c r="G9">
        <f>INDEX(Data!$AR$8:$AX$21,MATCH('Viability Score'!$A9,Data!$A$8:$A$21,0),MATCH('Viability Score'!$A$1,Data!$AR$7:$AX$7,0))</f>
        <v>4</v>
      </c>
      <c r="H9">
        <f>INDEX(Data!$BA$8:$BG$21,MATCH('Viability Score'!$A9,Data!$A$8:$A$21,0),MATCH('Viability Score'!$A$1,Data!$BA$7:$BG$7,0))</f>
        <v>3</v>
      </c>
      <c r="I9">
        <f>INDEX(Data!$BJ$8:$BP$21,MATCH('Viability Score'!$A9,Data!$A$8:$A$21,0),MATCH('Viability Score'!$A$1,Data!$BJ$7:$BP$7,0))</f>
        <v>3</v>
      </c>
      <c r="J9">
        <f>INDEX(Data!$BS$8:$BY$21,MATCH('Viability Score'!$A9,Data!$A$8:$A$21,0),MATCH('Viability Score'!$A$1,Data!$BS$7:$BY$7,0))</f>
        <v>4</v>
      </c>
    </row>
    <row r="10" spans="1:10">
      <c r="A10" t="s">
        <v>5</v>
      </c>
      <c r="B10" s="25">
        <v>3</v>
      </c>
      <c r="C10">
        <v>3</v>
      </c>
      <c r="D10">
        <v>3</v>
      </c>
      <c r="E10">
        <f>INDEX(Data!$Z$8:$AF$21,MATCH('Viability Score'!$A10,Data!$A$8:$A$21,0),MATCH('Viability Score'!$A$1,Data!$Z$7:$AF$7,0))</f>
        <v>3</v>
      </c>
      <c r="F10">
        <f>INDEX(Data!$AI$8:$AO$21,MATCH('Viability Score'!$A10,Data!$A$8:$A$21,0),MATCH('Viability Score'!$A$1,Data!$AI$7:$AO$7,0))</f>
        <v>3</v>
      </c>
      <c r="G10">
        <f>INDEX(Data!$AR$8:$AX$21,MATCH('Viability Score'!$A10,Data!$A$8:$A$21,0),MATCH('Viability Score'!$A$1,Data!$AR$7:$AX$7,0))</f>
        <v>3</v>
      </c>
      <c r="H10">
        <f>INDEX(Data!$BA$8:$BG$21,MATCH('Viability Score'!$A10,Data!$A$8:$A$21,0),MATCH('Viability Score'!$A$1,Data!$BA$7:$BG$7,0))</f>
        <v>4</v>
      </c>
      <c r="I10">
        <f>INDEX(Data!$BJ$8:$BP$21,MATCH('Viability Score'!$A10,Data!$A$8:$A$21,0),MATCH('Viability Score'!$A$1,Data!$BJ$7:$BP$7,0))</f>
        <v>3</v>
      </c>
      <c r="J10">
        <f>INDEX(Data!$BS$8:$BY$21,MATCH('Viability Score'!$A10,Data!$A$8:$A$21,0),MATCH('Viability Score'!$A$1,Data!$BS$7:$BY$7,0))</f>
        <v>3</v>
      </c>
    </row>
    <row r="11" spans="1:10">
      <c r="A11" t="s">
        <v>6</v>
      </c>
      <c r="B11" s="25">
        <v>4</v>
      </c>
      <c r="C11">
        <v>4</v>
      </c>
      <c r="D11">
        <v>4</v>
      </c>
      <c r="E11">
        <f>INDEX(Data!$Z$8:$AF$21,MATCH('Viability Score'!$A11,Data!$A$8:$A$21,0),MATCH('Viability Score'!$A$1,Data!$Z$7:$AF$7,0))</f>
        <v>4</v>
      </c>
      <c r="F11">
        <f>INDEX(Data!$AI$8:$AO$21,MATCH('Viability Score'!$A11,Data!$A$8:$A$21,0),MATCH('Viability Score'!$A$1,Data!$AI$7:$AO$7,0))</f>
        <v>4</v>
      </c>
      <c r="G11">
        <f>INDEX(Data!$AR$8:$AX$21,MATCH('Viability Score'!$A11,Data!$A$8:$A$21,0),MATCH('Viability Score'!$A$1,Data!$AR$7:$AX$7,0))</f>
        <v>5</v>
      </c>
      <c r="H11">
        <f>INDEX(Data!$BA$8:$BG$21,MATCH('Viability Score'!$A11,Data!$A$8:$A$21,0),MATCH('Viability Score'!$A$1,Data!$BA$7:$BG$7,0))</f>
        <v>5</v>
      </c>
      <c r="I11">
        <f>INDEX(Data!$BJ$8:$BP$21,MATCH('Viability Score'!$A11,Data!$A$8:$A$21,0),MATCH('Viability Score'!$A$1,Data!$BJ$7:$BP$7,0))</f>
        <v>5</v>
      </c>
      <c r="J11">
        <f>INDEX(Data!$BS$8:$BY$21,MATCH('Viability Score'!$A11,Data!$A$8:$A$21,0),MATCH('Viability Score'!$A$1,Data!$BS$7:$BY$7,0))</f>
        <v>5</v>
      </c>
    </row>
    <row r="12" spans="1:10">
      <c r="A12" t="s">
        <v>7</v>
      </c>
      <c r="B12" s="25">
        <v>4</v>
      </c>
      <c r="C12">
        <v>4</v>
      </c>
      <c r="D12">
        <v>4</v>
      </c>
      <c r="E12">
        <f>INDEX(Data!$Z$8:$AF$21,MATCH('Viability Score'!$A12,Data!$A$8:$A$21,0),MATCH('Viability Score'!$A$1,Data!$Z$7:$AF$7,0))</f>
        <v>3</v>
      </c>
      <c r="F12">
        <f>INDEX(Data!$AI$8:$AO$21,MATCH('Viability Score'!$A12,Data!$A$8:$A$21,0),MATCH('Viability Score'!$A$1,Data!$AI$7:$AO$7,0))</f>
        <v>3</v>
      </c>
      <c r="G12">
        <f>INDEX(Data!$AR$8:$AX$21,MATCH('Viability Score'!$A12,Data!$A$8:$A$21,0),MATCH('Viability Score'!$A$1,Data!$AR$7:$AX$7,0))</f>
        <v>4</v>
      </c>
      <c r="H12">
        <f>INDEX(Data!$BA$8:$BG$21,MATCH('Viability Score'!$A12,Data!$A$8:$A$21,0),MATCH('Viability Score'!$A$1,Data!$BA$7:$BG$7,0))</f>
        <v>4</v>
      </c>
      <c r="I12">
        <f>INDEX(Data!$BJ$8:$BP$21,MATCH('Viability Score'!$A12,Data!$A$8:$A$21,0),MATCH('Viability Score'!$A$1,Data!$BJ$7:$BP$7,0))</f>
        <v>4</v>
      </c>
      <c r="J12">
        <f>INDEX(Data!$BS$8:$BY$21,MATCH('Viability Score'!$A12,Data!$A$8:$A$21,0),MATCH('Viability Score'!$A$1,Data!$BS$7:$BY$7,0))</f>
        <v>4</v>
      </c>
    </row>
    <row r="13" spans="1:10">
      <c r="A13" t="s">
        <v>8</v>
      </c>
      <c r="B13" s="25">
        <v>2</v>
      </c>
      <c r="C13">
        <v>3</v>
      </c>
      <c r="D13">
        <v>4</v>
      </c>
      <c r="E13">
        <f>INDEX(Data!$Z$8:$AF$21,MATCH('Viability Score'!$A13,Data!$A$8:$A$21,0),MATCH('Viability Score'!$A$1,Data!$Z$7:$AF$7,0))</f>
        <v>4</v>
      </c>
      <c r="F13">
        <f>INDEX(Data!$AI$8:$AO$21,MATCH('Viability Score'!$A13,Data!$A$8:$A$21,0),MATCH('Viability Score'!$A$1,Data!$AI$7:$AO$7,0))</f>
        <v>4</v>
      </c>
      <c r="G13">
        <f>INDEX(Data!$AR$8:$AX$21,MATCH('Viability Score'!$A13,Data!$A$8:$A$21,0),MATCH('Viability Score'!$A$1,Data!$AR$7:$AX$7,0))</f>
        <v>4</v>
      </c>
      <c r="H13">
        <f>INDEX(Data!$BA$8:$BG$21,MATCH('Viability Score'!$A13,Data!$A$8:$A$21,0),MATCH('Viability Score'!$A$1,Data!$BA$7:$BG$7,0))</f>
        <v>3</v>
      </c>
      <c r="I13">
        <f>INDEX(Data!$BJ$8:$BP$21,MATCH('Viability Score'!$A13,Data!$A$8:$A$21,0),MATCH('Viability Score'!$A$1,Data!$BJ$7:$BP$7,0))</f>
        <v>3</v>
      </c>
      <c r="J13">
        <f>INDEX(Data!$BS$8:$BY$21,MATCH('Viability Score'!$A13,Data!$A$8:$A$21,0),MATCH('Viability Score'!$A$1,Data!$BS$7:$BY$7,0))</f>
        <v>3</v>
      </c>
    </row>
    <row r="14" spans="1:10">
      <c r="A14" t="s">
        <v>9</v>
      </c>
      <c r="B14" s="25">
        <v>4</v>
      </c>
      <c r="C14">
        <v>4</v>
      </c>
      <c r="D14">
        <v>4</v>
      </c>
      <c r="E14">
        <f>INDEX(Data!$Z$8:$AF$21,MATCH('Viability Score'!$A14,Data!$A$8:$A$21,0),MATCH('Viability Score'!$A$1,Data!$Z$7:$AF$7,0))</f>
        <v>3</v>
      </c>
      <c r="F14">
        <f>INDEX(Data!$AI$8:$AO$21,MATCH('Viability Score'!$A14,Data!$A$8:$A$21,0),MATCH('Viability Score'!$A$1,Data!$AI$7:$AO$7,0))</f>
        <v>4</v>
      </c>
      <c r="G14">
        <f>INDEX(Data!$AR$8:$AX$21,MATCH('Viability Score'!$A14,Data!$A$8:$A$21,0),MATCH('Viability Score'!$A$1,Data!$AR$7:$AX$7,0))</f>
        <v>4</v>
      </c>
      <c r="H14">
        <f>INDEX(Data!$BA$8:$BG$21,MATCH('Viability Score'!$A14,Data!$A$8:$A$21,0),MATCH('Viability Score'!$A$1,Data!$BA$7:$BG$7,0))</f>
        <v>3</v>
      </c>
      <c r="I14">
        <f>INDEX(Data!$BJ$8:$BP$21,MATCH('Viability Score'!$A14,Data!$A$8:$A$21,0),MATCH('Viability Score'!$A$1,Data!$BJ$7:$BP$7,0))</f>
        <v>3</v>
      </c>
      <c r="J14">
        <f>INDEX(Data!$BS$8:$BY$21,MATCH('Viability Score'!$A14,Data!$A$8:$A$21,0),MATCH('Viability Score'!$A$1,Data!$BS$7:$BY$7,0))</f>
        <v>4</v>
      </c>
    </row>
    <row r="15" spans="1:10">
      <c r="A15" t="s">
        <v>10</v>
      </c>
      <c r="B15" s="25">
        <v>2</v>
      </c>
      <c r="C15">
        <v>2</v>
      </c>
      <c r="D15">
        <v>2</v>
      </c>
      <c r="E15">
        <f>INDEX(Data!$Z$8:$AF$21,MATCH('Viability Score'!$A15,Data!$A$8:$A$21,0),MATCH('Viability Score'!$A$1,Data!$Z$7:$AF$7,0))</f>
        <v>2</v>
      </c>
      <c r="F15">
        <f>INDEX(Data!$AI$8:$AO$21,MATCH('Viability Score'!$A15,Data!$A$8:$A$21,0),MATCH('Viability Score'!$A$1,Data!$AI$7:$AO$7,0))</f>
        <v>2</v>
      </c>
      <c r="G15">
        <f>INDEX(Data!$AR$8:$AX$21,MATCH('Viability Score'!$A15,Data!$A$8:$A$21,0),MATCH('Viability Score'!$A$1,Data!$AR$7:$AX$7,0))</f>
        <v>2</v>
      </c>
      <c r="H15">
        <f>INDEX(Data!$BA$8:$BG$21,MATCH('Viability Score'!$A15,Data!$A$8:$A$21,0),MATCH('Viability Score'!$A$1,Data!$BA$7:$BG$7,0))</f>
        <v>1</v>
      </c>
      <c r="I15">
        <f>INDEX(Data!$BJ$8:$BP$21,MATCH('Viability Score'!$A15,Data!$A$8:$A$21,0),MATCH('Viability Score'!$A$1,Data!$BJ$7:$BP$7,0))</f>
        <v>1</v>
      </c>
      <c r="J15">
        <f>INDEX(Data!$BS$8:$BY$21,MATCH('Viability Score'!$A15,Data!$A$8:$A$21,0),MATCH('Viability Score'!$A$1,Data!$BS$7:$BY$7,0))</f>
        <v>1</v>
      </c>
    </row>
    <row r="16" spans="1:10">
      <c r="A16" t="s">
        <v>11</v>
      </c>
      <c r="B16" s="25">
        <v>2</v>
      </c>
      <c r="C16">
        <v>2</v>
      </c>
      <c r="D16">
        <v>2</v>
      </c>
      <c r="E16">
        <f>INDEX(Data!$Z$8:$AF$21,MATCH('Viability Score'!$A16,Data!$A$8:$A$21,0),MATCH('Viability Score'!$A$1,Data!$Z$7:$AF$7,0))</f>
        <v>2</v>
      </c>
      <c r="F16">
        <f>INDEX(Data!$AI$8:$AO$21,MATCH('Viability Score'!$A16,Data!$A$8:$A$21,0),MATCH('Viability Score'!$A$1,Data!$AI$7:$AO$7,0))</f>
        <v>2</v>
      </c>
      <c r="G16">
        <f>INDEX(Data!$AR$8:$AX$21,MATCH('Viability Score'!$A16,Data!$A$8:$A$21,0),MATCH('Viability Score'!$A$1,Data!$AR$7:$AX$7,0))</f>
        <v>2</v>
      </c>
      <c r="H16">
        <f>INDEX(Data!$BA$8:$BG$21,MATCH('Viability Score'!$A16,Data!$A$8:$A$21,0),MATCH('Viability Score'!$A$1,Data!$BA$7:$BG$7,0))</f>
        <v>1</v>
      </c>
      <c r="I16">
        <f>INDEX(Data!$BJ$8:$BP$21,MATCH('Viability Score'!$A16,Data!$A$8:$A$21,0),MATCH('Viability Score'!$A$1,Data!$BJ$7:$BP$7,0))</f>
        <v>1</v>
      </c>
      <c r="J16">
        <f>INDEX(Data!$BS$8:$BY$21,MATCH('Viability Score'!$A16,Data!$A$8:$A$21,0),MATCH('Viability Score'!$A$1,Data!$BS$7:$BY$7,0))</f>
        <v>1</v>
      </c>
    </row>
    <row r="17" spans="1:10">
      <c r="A17" t="s">
        <v>12</v>
      </c>
      <c r="B17" s="25">
        <v>3</v>
      </c>
      <c r="C17">
        <v>3</v>
      </c>
      <c r="D17">
        <v>4</v>
      </c>
      <c r="E17">
        <f>INDEX(Data!$Z$8:$AF$21,MATCH('Viability Score'!$A17,Data!$A$8:$A$21,0),MATCH('Viability Score'!$A$1,Data!$Z$7:$AF$7,0))</f>
        <v>3</v>
      </c>
      <c r="F17">
        <f>INDEX(Data!$AI$8:$AO$21,MATCH('Viability Score'!$A17,Data!$A$8:$A$21,0),MATCH('Viability Score'!$A$1,Data!$AI$7:$AO$7,0))</f>
        <v>3</v>
      </c>
      <c r="G17">
        <f>INDEX(Data!$AR$8:$AX$21,MATCH('Viability Score'!$A17,Data!$A$8:$A$21,0),MATCH('Viability Score'!$A$1,Data!$AR$7:$AX$7,0))</f>
        <v>4</v>
      </c>
      <c r="H17">
        <f>INDEX(Data!$BA$8:$BG$21,MATCH('Viability Score'!$A17,Data!$A$8:$A$21,0),MATCH('Viability Score'!$A$1,Data!$BA$7:$BG$7,0))</f>
        <v>3</v>
      </c>
      <c r="I17">
        <f>INDEX(Data!$BJ$8:$BP$21,MATCH('Viability Score'!$A17,Data!$A$8:$A$21,0),MATCH('Viability Score'!$A$1,Data!$BJ$7:$BP$7,0))</f>
        <v>3</v>
      </c>
      <c r="J17">
        <f>INDEX(Data!$BS$8:$BY$21,MATCH('Viability Score'!$A17,Data!$A$8:$A$21,0),MATCH('Viability Score'!$A$1,Data!$BS$7:$BY$7,0))</f>
        <v>3</v>
      </c>
    </row>
    <row r="18" spans="1:10">
      <c r="A18" t="s">
        <v>13</v>
      </c>
      <c r="B18" s="25">
        <v>2</v>
      </c>
      <c r="C18">
        <v>3</v>
      </c>
      <c r="D18">
        <v>4</v>
      </c>
      <c r="E18">
        <f>INDEX(Data!$Z$8:$AF$21,MATCH('Viability Score'!$A18,Data!$A$8:$A$21,0),MATCH('Viability Score'!$A$1,Data!$Z$7:$AF$7,0))</f>
        <v>4</v>
      </c>
      <c r="F18">
        <f>INDEX(Data!$AI$8:$AO$21,MATCH('Viability Score'!$A18,Data!$A$8:$A$21,0),MATCH('Viability Score'!$A$1,Data!$AI$7:$AO$7,0))</f>
        <v>4</v>
      </c>
      <c r="G18">
        <f>INDEX(Data!$AR$8:$AX$21,MATCH('Viability Score'!$A18,Data!$A$8:$A$21,0),MATCH('Viability Score'!$A$1,Data!$AR$7:$AX$7,0))</f>
        <v>5</v>
      </c>
      <c r="H18">
        <f>INDEX(Data!$BA$8:$BG$21,MATCH('Viability Score'!$A18,Data!$A$8:$A$21,0),MATCH('Viability Score'!$A$1,Data!$BA$7:$BG$7,0))</f>
        <v>5</v>
      </c>
      <c r="I18">
        <f>INDEX(Data!$BJ$8:$BP$21,MATCH('Viability Score'!$A18,Data!$A$8:$A$21,0),MATCH('Viability Score'!$A$1,Data!$BJ$7:$BP$7,0))</f>
        <v>5</v>
      </c>
      <c r="J18">
        <f>INDEX(Data!$BS$8:$BY$21,MATCH('Viability Score'!$A18,Data!$A$8:$A$21,0),MATCH('Viability Score'!$A$1,Data!$BS$7:$BY$7,0))</f>
        <v>5</v>
      </c>
    </row>
    <row r="19" spans="1:10">
      <c r="A19" t="s">
        <v>14</v>
      </c>
      <c r="B19" s="25">
        <v>3</v>
      </c>
      <c r="C19">
        <v>3</v>
      </c>
      <c r="D19">
        <v>3</v>
      </c>
      <c r="E19">
        <f>INDEX(Data!$Z$8:$AF$21,MATCH('Viability Score'!$A19,Data!$A$8:$A$21,0),MATCH('Viability Score'!$A$1,Data!$Z$7:$AF$7,0))</f>
        <v>3</v>
      </c>
      <c r="F19">
        <f>INDEX(Data!$AI$8:$AO$21,MATCH('Viability Score'!$A19,Data!$A$8:$A$21,0),MATCH('Viability Score'!$A$1,Data!$AI$7:$AO$7,0))</f>
        <v>3</v>
      </c>
      <c r="G19">
        <f>INDEX(Data!$AR$8:$AX$21,MATCH('Viability Score'!$A19,Data!$A$8:$A$21,0),MATCH('Viability Score'!$A$1,Data!$AR$7:$AX$7,0))</f>
        <v>2</v>
      </c>
      <c r="H19">
        <f>INDEX(Data!$BA$8:$BG$21,MATCH('Viability Score'!$A19,Data!$A$8:$A$21,0),MATCH('Viability Score'!$A$1,Data!$BA$7:$BG$7,0))</f>
        <v>3</v>
      </c>
      <c r="I19">
        <f>INDEX(Data!$BJ$8:$BP$21,MATCH('Viability Score'!$A19,Data!$A$8:$A$21,0),MATCH('Viability Score'!$A$1,Data!$BJ$7:$BP$7,0))</f>
        <v>4</v>
      </c>
      <c r="J19">
        <f>INDEX(Data!$BS$8:$BY$21,MATCH('Viability Score'!$A19,Data!$A$8:$A$21,0),MATCH('Viability Score'!$A$1,Data!$BS$7:$BY$7,0))</f>
        <v>5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8.875" defaultRowHeight="15.75"/>
  <cols>
    <col min="1" max="1" width="16.625" bestFit="1" customWidth="1"/>
    <col min="2" max="2" width="11.875" customWidth="1"/>
    <col min="3" max="3" width="12" customWidth="1"/>
    <col min="4" max="4" width="11.625" customWidth="1"/>
  </cols>
  <sheetData>
    <row r="1" spans="1:10">
      <c r="A1" t="s">
        <v>32</v>
      </c>
      <c r="C1" t="s">
        <v>42</v>
      </c>
    </row>
    <row r="2" spans="1:10" hidden="1">
      <c r="A2" t="str">
        <f>CONCATENATE(A1, " - selective admission")</f>
        <v>Net income ratio - selective admission</v>
      </c>
    </row>
    <row r="3" spans="1:10" hidden="1">
      <c r="A3" t="str">
        <f>CONCATENATE(A1, " - open admission")</f>
        <v>Net income ratio - open admission</v>
      </c>
    </row>
    <row r="5" spans="1:10">
      <c r="B5" t="s">
        <v>39</v>
      </c>
      <c r="C5" t="s">
        <v>38</v>
      </c>
      <c r="D5" t="s">
        <v>37</v>
      </c>
      <c r="E5" t="s">
        <v>21</v>
      </c>
      <c r="F5" t="s">
        <v>22</v>
      </c>
      <c r="G5" t="s">
        <v>25</v>
      </c>
      <c r="H5" t="s">
        <v>27</v>
      </c>
      <c r="I5" t="s">
        <v>28</v>
      </c>
      <c r="J5" t="s">
        <v>29</v>
      </c>
    </row>
    <row r="6" spans="1:10">
      <c r="A6" t="s">
        <v>1</v>
      </c>
      <c r="B6">
        <v>6.3E-2</v>
      </c>
      <c r="C6">
        <v>-1.4999999999999999E-2</v>
      </c>
      <c r="D6">
        <v>5.1999999999999998E-2</v>
      </c>
      <c r="E6">
        <f>INDEX(Data!$Z$8:$AF$21,MATCH('Net Income Ratio'!$A6,Data!$A$8:$A$21,0),MATCH('Net Income Ratio'!$A$1,Data!$Z$7:$AF$7,0))</f>
        <v>3.2000000000000001E-2</v>
      </c>
      <c r="F6">
        <f>INDEX(Data!$AI$8:$AO$21,MATCH('Net Income Ratio'!$A6,Data!$A$8:$A$21,0),MATCH('Net Income Ratio'!$A$1,Data!$AI$7:$AO$7,0))</f>
        <v>4.4999999999999998E-2</v>
      </c>
      <c r="G6">
        <f>INDEX(Data!$AR$8:$AX$21,MATCH('Net Income Ratio'!$A6,Data!$A$8:$A$21,0),MATCH('Net Income Ratio'!$A$1,Data!$AR$7:$AX$7,0))</f>
        <v>0.17</v>
      </c>
      <c r="H6">
        <f>INDEX(Data!$BA$8:$BG$21,MATCH('Net Income Ratio'!$A6,Data!$A$8:$A$21,0),MATCH('Net Income Ratio'!$A$1,Data!$BA$7:$BG$7,0))</f>
        <v>5.8999999999999997E-2</v>
      </c>
      <c r="I6">
        <f>INDEX(Data!$BJ$8:$BP$21,MATCH('Net Income Ratio'!$A6,Data!$A$8:$A$21,0),MATCH('Net Income Ratio'!$A$1,Data!$BJ$7:$BP$7,0))</f>
        <v>-7.1999999999999995E-2</v>
      </c>
      <c r="J6">
        <f>INDEX(Data!$BS$8:$BY$21,MATCH('Net Income Ratio'!$A6,Data!$A$8:$A$21,0),MATCH('Net Income Ratio'!$A$1,Data!$BS$7:$BY$7,0))</f>
        <v>-1.6E-2</v>
      </c>
    </row>
    <row r="7" spans="1:10">
      <c r="A7" t="s">
        <v>2</v>
      </c>
      <c r="B7">
        <v>7.0999999999999994E-2</v>
      </c>
      <c r="C7">
        <v>0.26</v>
      </c>
      <c r="D7">
        <v>-2E-3</v>
      </c>
      <c r="E7">
        <f>INDEX(Data!$Z$8:$AF$21,MATCH('Net Income Ratio'!$A7,Data!$A$8:$A$21,0),MATCH('Net Income Ratio'!$A$1,Data!$Z$7:$AF$7,0))</f>
        <v>-0.122</v>
      </c>
      <c r="F7">
        <f>INDEX(Data!$AI$8:$AO$21,MATCH('Net Income Ratio'!$A7,Data!$A$8:$A$21,0),MATCH('Net Income Ratio'!$A$1,Data!$AI$7:$AO$7,0))</f>
        <v>1.6E-2</v>
      </c>
      <c r="G7">
        <f>INDEX(Data!$AR$8:$AX$21,MATCH('Net Income Ratio'!$A7,Data!$A$8:$A$21,0),MATCH('Net Income Ratio'!$A$1,Data!$AR$7:$AX$7,0))</f>
        <v>7.8E-2</v>
      </c>
      <c r="H7">
        <f>INDEX(Data!$BA$8:$BG$21,MATCH('Net Income Ratio'!$A7,Data!$A$8:$A$21,0),MATCH('Net Income Ratio'!$A$1,Data!$BA$7:$BG$7,0))</f>
        <v>1.2999999999999999E-2</v>
      </c>
      <c r="I7">
        <f>INDEX(Data!$BJ$8:$BP$21,MATCH('Net Income Ratio'!$A7,Data!$A$8:$A$21,0),MATCH('Net Income Ratio'!$A$1,Data!$BJ$7:$BP$7,0))</f>
        <v>0.161</v>
      </c>
      <c r="J7">
        <f>INDEX(Data!$BS$8:$BY$21,MATCH('Net Income Ratio'!$A7,Data!$A$8:$A$21,0),MATCH('Net Income Ratio'!$A$1,Data!$BS$7:$BY$7,0))</f>
        <v>-1.7999999999999999E-2</v>
      </c>
    </row>
    <row r="8" spans="1:10">
      <c r="A8" t="s">
        <v>3</v>
      </c>
      <c r="B8">
        <v>-2.1999999999999999E-2</v>
      </c>
      <c r="C8">
        <v>2.8000000000000001E-2</v>
      </c>
      <c r="D8">
        <v>7.4999999999999997E-2</v>
      </c>
      <c r="E8">
        <f>INDEX(Data!$Z$8:$AF$21,MATCH('Net Income Ratio'!$A8,Data!$A$8:$A$21,0),MATCH('Net Income Ratio'!$A$1,Data!$Z$7:$AF$7,0))</f>
        <v>3.4000000000000002E-2</v>
      </c>
      <c r="F8">
        <f>INDEX(Data!$AI$8:$AO$21,MATCH('Net Income Ratio'!$A8,Data!$A$8:$A$21,0),MATCH('Net Income Ratio'!$A$1,Data!$AI$7:$AO$7,0))</f>
        <v>3.7999999999999999E-2</v>
      </c>
      <c r="G8">
        <f>INDEX(Data!$AR$8:$AX$21,MATCH('Net Income Ratio'!$A8,Data!$A$8:$A$21,0),MATCH('Net Income Ratio'!$A$1,Data!$AR$7:$AX$7,0))</f>
        <v>3.1E-2</v>
      </c>
      <c r="H8">
        <f>INDEX(Data!$BA$8:$BG$21,MATCH('Net Income Ratio'!$A8,Data!$A$8:$A$21,0),MATCH('Net Income Ratio'!$A$1,Data!$BA$7:$BG$7,0))</f>
        <v>0.08</v>
      </c>
      <c r="I8">
        <f>INDEX(Data!$BJ$8:$BP$21,MATCH('Net Income Ratio'!$A8,Data!$A$8:$A$21,0),MATCH('Net Income Ratio'!$A$1,Data!$BJ$7:$BP$7,0))</f>
        <v>-3.1E-2</v>
      </c>
      <c r="J8">
        <f>INDEX(Data!$BS$8:$BY$21,MATCH('Net Income Ratio'!$A8,Data!$A$8:$A$21,0),MATCH('Net Income Ratio'!$A$1,Data!$BS$7:$BY$7,0))</f>
        <v>-3.0000000000000001E-3</v>
      </c>
    </row>
    <row r="9" spans="1:10">
      <c r="A9" t="s">
        <v>4</v>
      </c>
      <c r="B9">
        <v>-4.0000000000000001E-3</v>
      </c>
      <c r="C9">
        <v>2.5999999999999999E-2</v>
      </c>
      <c r="D9">
        <v>0.104</v>
      </c>
      <c r="E9">
        <f>INDEX(Data!$Z$8:$AF$21,MATCH('Net Income Ratio'!$A9,Data!$A$8:$A$21,0),MATCH('Net Income Ratio'!$A$1,Data!$Z$7:$AF$7,0))</f>
        <v>5.0999999999999997E-2</v>
      </c>
      <c r="F9">
        <f>INDEX(Data!$AI$8:$AO$21,MATCH('Net Income Ratio'!$A9,Data!$A$8:$A$21,0),MATCH('Net Income Ratio'!$A$1,Data!$AI$7:$AO$7,0))</f>
        <v>1.2E-2</v>
      </c>
      <c r="G9">
        <f>INDEX(Data!$AR$8:$AX$21,MATCH('Net Income Ratio'!$A9,Data!$A$8:$A$21,0),MATCH('Net Income Ratio'!$A$1,Data!$AR$7:$AX$7,0))</f>
        <v>0.13300000000000001</v>
      </c>
      <c r="H9">
        <f>INDEX(Data!$BA$8:$BG$21,MATCH('Net Income Ratio'!$A9,Data!$A$8:$A$21,0),MATCH('Net Income Ratio'!$A$1,Data!$BA$7:$BG$7,0))</f>
        <v>6.3E-2</v>
      </c>
      <c r="I9">
        <f>INDEX(Data!$BJ$8:$BP$21,MATCH('Net Income Ratio'!$A9,Data!$A$8:$A$21,0),MATCH('Net Income Ratio'!$A$1,Data!$BJ$7:$BP$7,0))</f>
        <v>-0.126</v>
      </c>
      <c r="J9">
        <f>INDEX(Data!$BS$8:$BY$21,MATCH('Net Income Ratio'!$A9,Data!$A$8:$A$21,0),MATCH('Net Income Ratio'!$A$1,Data!$BS$7:$BY$7,0))</f>
        <v>-3.0000000000000001E-3</v>
      </c>
    </row>
    <row r="10" spans="1:10">
      <c r="A10" t="s">
        <v>5</v>
      </c>
      <c r="B10">
        <v>0.106</v>
      </c>
      <c r="C10">
        <v>0.161</v>
      </c>
      <c r="D10">
        <v>0.20399999999999999</v>
      </c>
      <c r="E10">
        <f>INDEX(Data!$Z$8:$AF$21,MATCH('Net Income Ratio'!$A10,Data!$A$8:$A$21,0),MATCH('Net Income Ratio'!$A$1,Data!$Z$7:$AF$7,0))</f>
        <v>0.14299999999999999</v>
      </c>
      <c r="F10">
        <f>INDEX(Data!$AI$8:$AO$21,MATCH('Net Income Ratio'!$A10,Data!$A$8:$A$21,0),MATCH('Net Income Ratio'!$A$1,Data!$AI$7:$AO$7,0))</f>
        <v>7.0000000000000007E-2</v>
      </c>
      <c r="G10">
        <f>INDEX(Data!$AR$8:$AX$21,MATCH('Net Income Ratio'!$A10,Data!$A$8:$A$21,0),MATCH('Net Income Ratio'!$A$1,Data!$AR$7:$AX$7,0))</f>
        <v>0.14399999999999999</v>
      </c>
      <c r="H10">
        <f>INDEX(Data!$BA$8:$BG$21,MATCH('Net Income Ratio'!$A10,Data!$A$8:$A$21,0),MATCH('Net Income Ratio'!$A$1,Data!$BA$7:$BG$7,0))</f>
        <v>0.11799999999999999</v>
      </c>
      <c r="I10">
        <f>INDEX(Data!$BJ$8:$BP$21,MATCH('Net Income Ratio'!$A10,Data!$A$8:$A$21,0),MATCH('Net Income Ratio'!$A$1,Data!$BJ$7:$BP$7,0))</f>
        <v>-9.8000000000000004E-2</v>
      </c>
      <c r="J10">
        <f>INDEX(Data!$BS$8:$BY$21,MATCH('Net Income Ratio'!$A10,Data!$A$8:$A$21,0),MATCH('Net Income Ratio'!$A$1,Data!$BS$7:$BY$7,0))</f>
        <v>-1.0999999999999999E-2</v>
      </c>
    </row>
    <row r="11" spans="1:10">
      <c r="A11" t="s">
        <v>6</v>
      </c>
      <c r="B11">
        <v>-0.38</v>
      </c>
      <c r="C11">
        <v>-9.6000000000000002E-2</v>
      </c>
      <c r="D11">
        <v>9.4E-2</v>
      </c>
      <c r="E11">
        <f>INDEX(Data!$Z$8:$AF$21,MATCH('Net Income Ratio'!$A11,Data!$A$8:$A$21,0),MATCH('Net Income Ratio'!$A$1,Data!$Z$7:$AF$7,0))</f>
        <v>0.13600000000000001</v>
      </c>
      <c r="F11">
        <f>INDEX(Data!$AI$8:$AO$21,MATCH('Net Income Ratio'!$A11,Data!$A$8:$A$21,0),MATCH('Net Income Ratio'!$A$1,Data!$AI$7:$AO$7,0))</f>
        <v>0.106</v>
      </c>
      <c r="G11">
        <f>INDEX(Data!$AR$8:$AX$21,MATCH('Net Income Ratio'!$A11,Data!$A$8:$A$21,0),MATCH('Net Income Ratio'!$A$1,Data!$AR$7:$AX$7,0))</f>
        <v>0.22600000000000001</v>
      </c>
      <c r="H11">
        <f>INDEX(Data!$BA$8:$BG$21,MATCH('Net Income Ratio'!$A11,Data!$A$8:$A$21,0),MATCH('Net Income Ratio'!$A$1,Data!$BA$7:$BG$7,0))</f>
        <v>0.17199999999999999</v>
      </c>
      <c r="I11">
        <f>INDEX(Data!$BJ$8:$BP$21,MATCH('Net Income Ratio'!$A11,Data!$A$8:$A$21,0),MATCH('Net Income Ratio'!$A$1,Data!$BJ$7:$BP$7,0))</f>
        <v>7.0000000000000001E-3</v>
      </c>
      <c r="J11">
        <f>INDEX(Data!$BS$8:$BY$21,MATCH('Net Income Ratio'!$A11,Data!$A$8:$A$21,0),MATCH('Net Income Ratio'!$A$1,Data!$BS$7:$BY$7,0))</f>
        <v>7.6999999999999999E-2</v>
      </c>
    </row>
    <row r="12" spans="1:10">
      <c r="A12" t="s">
        <v>7</v>
      </c>
      <c r="B12">
        <v>3.2000000000000001E-2</v>
      </c>
      <c r="C12">
        <v>7.2999999999999995E-2</v>
      </c>
      <c r="D12">
        <v>0.13</v>
      </c>
      <c r="E12">
        <f>INDEX(Data!$Z$8:$AF$21,MATCH('Net Income Ratio'!$A12,Data!$A$8:$A$21,0),MATCH('Net Income Ratio'!$A$1,Data!$Z$7:$AF$7,0))</f>
        <v>0.10100000000000001</v>
      </c>
      <c r="F12">
        <f>INDEX(Data!$AI$8:$AO$21,MATCH('Net Income Ratio'!$A12,Data!$A$8:$A$21,0),MATCH('Net Income Ratio'!$A$1,Data!$AI$7:$AO$7,0))</f>
        <v>4.9000000000000002E-2</v>
      </c>
      <c r="G12">
        <f>INDEX(Data!$AR$8:$AX$21,MATCH('Net Income Ratio'!$A12,Data!$A$8:$A$21,0),MATCH('Net Income Ratio'!$A$1,Data!$AR$7:$AX$7,0))</f>
        <v>0.105</v>
      </c>
      <c r="H12">
        <f>INDEX(Data!$BA$8:$BG$21,MATCH('Net Income Ratio'!$A12,Data!$A$8:$A$21,0),MATCH('Net Income Ratio'!$A$1,Data!$BA$7:$BG$7,0))</f>
        <v>8.5999999999999993E-2</v>
      </c>
      <c r="I12">
        <f>INDEX(Data!$BJ$8:$BP$21,MATCH('Net Income Ratio'!$A12,Data!$A$8:$A$21,0),MATCH('Net Income Ratio'!$A$1,Data!$BJ$7:$BP$7,0))</f>
        <v>-9.0999999999999998E-2</v>
      </c>
      <c r="J12">
        <f>INDEX(Data!$BS$8:$BY$21,MATCH('Net Income Ratio'!$A12,Data!$A$8:$A$21,0),MATCH('Net Income Ratio'!$A$1,Data!$BS$7:$BY$7,0))</f>
        <v>-1.0999999999999999E-2</v>
      </c>
    </row>
    <row r="13" spans="1:10">
      <c r="A13" t="s">
        <v>8</v>
      </c>
      <c r="B13">
        <v>3.0000000000000001E-3</v>
      </c>
      <c r="C13">
        <v>6.3E-2</v>
      </c>
      <c r="D13">
        <v>8.6999999999999994E-2</v>
      </c>
      <c r="E13">
        <f>INDEX(Data!$Z$8:$AF$21,MATCH('Net Income Ratio'!$A13,Data!$A$8:$A$21,0),MATCH('Net Income Ratio'!$A$1,Data!$Z$7:$AF$7,0))</f>
        <v>7.2999999999999995E-2</v>
      </c>
      <c r="F13">
        <f>INDEX(Data!$AI$8:$AO$21,MATCH('Net Income Ratio'!$A13,Data!$A$8:$A$21,0),MATCH('Net Income Ratio'!$A$1,Data!$AI$7:$AO$7,0))</f>
        <v>0.09</v>
      </c>
      <c r="G13">
        <f>INDEX(Data!$AR$8:$AX$21,MATCH('Net Income Ratio'!$A13,Data!$A$8:$A$21,0),MATCH('Net Income Ratio'!$A$1,Data!$AR$7:$AX$7,0))</f>
        <v>0.152</v>
      </c>
      <c r="H13">
        <f>INDEX(Data!$BA$8:$BG$21,MATCH('Net Income Ratio'!$A13,Data!$A$8:$A$21,0),MATCH('Net Income Ratio'!$A$1,Data!$BA$7:$BG$7,0))</f>
        <v>0.10299999999999999</v>
      </c>
      <c r="I13">
        <f>INDEX(Data!$BJ$8:$BP$21,MATCH('Net Income Ratio'!$A13,Data!$A$8:$A$21,0),MATCH('Net Income Ratio'!$A$1,Data!$BJ$7:$BP$7,0))</f>
        <v>3.5999999999999997E-2</v>
      </c>
      <c r="J13">
        <f>INDEX(Data!$BS$8:$BY$21,MATCH('Net Income Ratio'!$A13,Data!$A$8:$A$21,0),MATCH('Net Income Ratio'!$A$1,Data!$BS$7:$BY$7,0))</f>
        <v>2.9000000000000001E-2</v>
      </c>
    </row>
    <row r="14" spans="1:10">
      <c r="A14" t="s">
        <v>9</v>
      </c>
      <c r="B14">
        <v>-7.0000000000000007E-2</v>
      </c>
      <c r="C14">
        <v>-3.5999999999999997E-2</v>
      </c>
      <c r="D14">
        <v>4.2000000000000003E-2</v>
      </c>
      <c r="E14">
        <f>INDEX(Data!$Z$8:$AF$21,MATCH('Net Income Ratio'!$A14,Data!$A$8:$A$21,0),MATCH('Net Income Ratio'!$A$1,Data!$Z$7:$AF$7,0))</f>
        <v>-1.6E-2</v>
      </c>
      <c r="F14">
        <f>INDEX(Data!$AI$8:$AO$21,MATCH('Net Income Ratio'!$A14,Data!$A$8:$A$21,0),MATCH('Net Income Ratio'!$A$1,Data!$AI$7:$AO$7,0))</f>
        <v>-1.4E-2</v>
      </c>
      <c r="G14">
        <f>INDEX(Data!$AR$8:$AX$21,MATCH('Net Income Ratio'!$A14,Data!$A$8:$A$21,0),MATCH('Net Income Ratio'!$A$1,Data!$AR$7:$AX$7,0))</f>
        <v>4.5999999999999999E-2</v>
      </c>
      <c r="H14">
        <f>INDEX(Data!$BA$8:$BG$21,MATCH('Net Income Ratio'!$A14,Data!$A$8:$A$21,0),MATCH('Net Income Ratio'!$A$1,Data!$BA$7:$BG$7,0))</f>
        <v>3.5999999999999997E-2</v>
      </c>
      <c r="I14">
        <f>INDEX(Data!$BJ$8:$BP$21,MATCH('Net Income Ratio'!$A14,Data!$A$8:$A$21,0),MATCH('Net Income Ratio'!$A$1,Data!$BJ$7:$BP$7,0))</f>
        <v>-1.4999999999999999E-2</v>
      </c>
      <c r="J14">
        <f>INDEX(Data!$BS$8:$BY$21,MATCH('Net Income Ratio'!$A14,Data!$A$8:$A$21,0),MATCH('Net Income Ratio'!$A$1,Data!$BS$7:$BY$7,0))</f>
        <v>-8.0000000000000002E-3</v>
      </c>
    </row>
    <row r="15" spans="1:10">
      <c r="A15" t="s">
        <v>10</v>
      </c>
      <c r="B15">
        <v>0.02</v>
      </c>
      <c r="C15">
        <v>-2.3E-2</v>
      </c>
      <c r="D15">
        <v>1.6E-2</v>
      </c>
      <c r="E15">
        <f>INDEX(Data!$Z$8:$AF$21,MATCH('Net Income Ratio'!$A15,Data!$A$8:$A$21,0),MATCH('Net Income Ratio'!$A$1,Data!$Z$7:$AF$7,0))</f>
        <v>-2.9000000000000001E-2</v>
      </c>
      <c r="F15">
        <f>INDEX(Data!$AI$8:$AO$21,MATCH('Net Income Ratio'!$A15,Data!$A$8:$A$21,0),MATCH('Net Income Ratio'!$A$1,Data!$AI$7:$AO$7,0))</f>
        <v>2.1999999999999999E-2</v>
      </c>
      <c r="G15">
        <f>INDEX(Data!$AR$8:$AX$21,MATCH('Net Income Ratio'!$A15,Data!$A$8:$A$21,0),MATCH('Net Income Ratio'!$A$1,Data!$AR$7:$AX$7,0))</f>
        <v>6.6000000000000003E-2</v>
      </c>
      <c r="H15">
        <f>INDEX(Data!$BA$8:$BG$21,MATCH('Net Income Ratio'!$A15,Data!$A$8:$A$21,0),MATCH('Net Income Ratio'!$A$1,Data!$BA$7:$BG$7,0))</f>
        <v>0.08</v>
      </c>
      <c r="I15">
        <f>INDEX(Data!$BJ$8:$BP$21,MATCH('Net Income Ratio'!$A15,Data!$A$8:$A$21,0),MATCH('Net Income Ratio'!$A$1,Data!$BJ$7:$BP$7,0))</f>
        <v>-1.7999999999999999E-2</v>
      </c>
      <c r="J15">
        <f>INDEX(Data!$BS$8:$BY$21,MATCH('Net Income Ratio'!$A15,Data!$A$8:$A$21,0),MATCH('Net Income Ratio'!$A$1,Data!$BS$7:$BY$7,0))</f>
        <v>1.6E-2</v>
      </c>
    </row>
    <row r="16" spans="1:10">
      <c r="A16" t="s">
        <v>11</v>
      </c>
      <c r="B16">
        <v>1.9E-2</v>
      </c>
      <c r="C16">
        <v>5.7000000000000002E-2</v>
      </c>
      <c r="D16">
        <v>9.1999999999999998E-2</v>
      </c>
      <c r="E16">
        <f>INDEX(Data!$Z$8:$AF$21,MATCH('Net Income Ratio'!$A16,Data!$A$8:$A$21,0),MATCH('Net Income Ratio'!$A$1,Data!$Z$7:$AF$7,0))</f>
        <v>9.2999999999999999E-2</v>
      </c>
      <c r="F16">
        <f>INDEX(Data!$AI$8:$AO$21,MATCH('Net Income Ratio'!$A16,Data!$A$8:$A$21,0),MATCH('Net Income Ratio'!$A$1,Data!$AI$7:$AO$7,0))</f>
        <v>0.02</v>
      </c>
      <c r="G16">
        <f>INDEX(Data!$AR$8:$AX$21,MATCH('Net Income Ratio'!$A16,Data!$A$8:$A$21,0),MATCH('Net Income Ratio'!$A$1,Data!$AR$7:$AX$7,0))</f>
        <v>0.2</v>
      </c>
      <c r="H16">
        <f>INDEX(Data!$BA$8:$BG$21,MATCH('Net Income Ratio'!$A16,Data!$A$8:$A$21,0),MATCH('Net Income Ratio'!$A$1,Data!$BA$7:$BG$7,0))</f>
        <v>5.6000000000000001E-2</v>
      </c>
      <c r="I16">
        <f>INDEX(Data!$BJ$8:$BP$21,MATCH('Net Income Ratio'!$A16,Data!$A$8:$A$21,0),MATCH('Net Income Ratio'!$A$1,Data!$BJ$7:$BP$7,0))</f>
        <v>-0.435</v>
      </c>
      <c r="J16">
        <f>INDEX(Data!$BS$8:$BY$21,MATCH('Net Income Ratio'!$A16,Data!$A$8:$A$21,0),MATCH('Net Income Ratio'!$A$1,Data!$BS$7:$BY$7,0))</f>
        <v>-4.9000000000000002E-2</v>
      </c>
    </row>
    <row r="17" spans="1:10">
      <c r="A17" t="s">
        <v>12</v>
      </c>
      <c r="B17">
        <v>-2.3E-2</v>
      </c>
      <c r="C17">
        <v>-4.4999999999999998E-2</v>
      </c>
      <c r="D17">
        <v>2.7E-2</v>
      </c>
      <c r="E17">
        <f>INDEX(Data!$Z$8:$AF$21,MATCH('Net Income Ratio'!$A17,Data!$A$8:$A$21,0),MATCH('Net Income Ratio'!$A$1,Data!$Z$7:$AF$7,0))</f>
        <v>0.01</v>
      </c>
      <c r="F17">
        <f>INDEX(Data!$AI$8:$AO$21,MATCH('Net Income Ratio'!$A17,Data!$A$8:$A$21,0),MATCH('Net Income Ratio'!$A$1,Data!$AI$7:$AO$7,0))</f>
        <v>6.0000000000000001E-3</v>
      </c>
      <c r="G17">
        <f>INDEX(Data!$AR$8:$AX$21,MATCH('Net Income Ratio'!$A17,Data!$A$8:$A$21,0),MATCH('Net Income Ratio'!$A$1,Data!$AR$7:$AX$7,0))</f>
        <v>7.9000000000000001E-2</v>
      </c>
      <c r="H17">
        <f>INDEX(Data!$BA$8:$BG$21,MATCH('Net Income Ratio'!$A17,Data!$A$8:$A$21,0),MATCH('Net Income Ratio'!$A$1,Data!$BA$7:$BG$7,0))</f>
        <v>5.2999999999999999E-2</v>
      </c>
      <c r="I17">
        <f>INDEX(Data!$BJ$8:$BP$21,MATCH('Net Income Ratio'!$A17,Data!$A$8:$A$21,0),MATCH('Net Income Ratio'!$A$1,Data!$BJ$7:$BP$7,0))</f>
        <v>-3.7999999999999999E-2</v>
      </c>
      <c r="J17">
        <f>INDEX(Data!$BS$8:$BY$21,MATCH('Net Income Ratio'!$A17,Data!$A$8:$A$21,0),MATCH('Net Income Ratio'!$A$1,Data!$BS$7:$BY$7,0))</f>
        <v>6.0000000000000001E-3</v>
      </c>
    </row>
    <row r="18" spans="1:10">
      <c r="A18" t="s">
        <v>13</v>
      </c>
      <c r="B18">
        <v>-9.2999999999999999E-2</v>
      </c>
      <c r="C18">
        <v>-7.0000000000000007E-2</v>
      </c>
      <c r="D18">
        <v>-8.0000000000000002E-3</v>
      </c>
      <c r="E18">
        <f>INDEX(Data!$Z$8:$AF$21,MATCH('Net Income Ratio'!$A18,Data!$A$8:$A$21,0),MATCH('Net Income Ratio'!$A$1,Data!$Z$7:$AF$7,0))</f>
        <v>-2.1000000000000001E-2</v>
      </c>
      <c r="F18">
        <f>INDEX(Data!$AI$8:$AO$21,MATCH('Net Income Ratio'!$A18,Data!$A$8:$A$21,0),MATCH('Net Income Ratio'!$A$1,Data!$AI$7:$AO$7,0))</f>
        <v>-2.3E-2</v>
      </c>
      <c r="G18">
        <f>INDEX(Data!$AR$8:$AX$21,MATCH('Net Income Ratio'!$A18,Data!$A$8:$A$21,0),MATCH('Net Income Ratio'!$A$1,Data!$AR$7:$AX$7,0))</f>
        <v>9.1999999999999998E-2</v>
      </c>
      <c r="H18">
        <f>INDEX(Data!$BA$8:$BG$21,MATCH('Net Income Ratio'!$A18,Data!$A$8:$A$21,0),MATCH('Net Income Ratio'!$A$1,Data!$BA$7:$BG$7,0))</f>
        <v>2.9000000000000001E-2</v>
      </c>
      <c r="I18">
        <f>INDEX(Data!$BJ$8:$BP$21,MATCH('Net Income Ratio'!$A18,Data!$A$8:$A$21,0),MATCH('Net Income Ratio'!$A$1,Data!$BJ$7:$BP$7,0))</f>
        <v>-8.9999999999999993E-3</v>
      </c>
      <c r="J18">
        <f>INDEX(Data!$BS$8:$BY$21,MATCH('Net Income Ratio'!$A18,Data!$A$8:$A$21,0),MATCH('Net Income Ratio'!$A$1,Data!$BS$7:$BY$7,0))</f>
        <v>0.01</v>
      </c>
    </row>
    <row r="19" spans="1:10">
      <c r="A19" t="s">
        <v>14</v>
      </c>
      <c r="B19">
        <v>2.7E-2</v>
      </c>
      <c r="C19">
        <v>-1.0999999999999999E-2</v>
      </c>
      <c r="D19">
        <v>1.2999999999999999E-2</v>
      </c>
      <c r="E19">
        <f>INDEX(Data!$Z$8:$AF$21,MATCH('Net Income Ratio'!$A19,Data!$A$8:$A$21,0),MATCH('Net Income Ratio'!$A$1,Data!$Z$7:$AF$7,0))</f>
        <v>3.0000000000000001E-3</v>
      </c>
      <c r="F19">
        <f>INDEX(Data!$AI$8:$AO$21,MATCH('Net Income Ratio'!$A19,Data!$A$8:$A$21,0),MATCH('Net Income Ratio'!$A$1,Data!$AI$7:$AO$7,0))</f>
        <v>-8.0000000000000002E-3</v>
      </c>
      <c r="G19" t="str">
        <f>INDEX(Data!$AR$8:$AX$21,MATCH('Net Income Ratio'!$A19,Data!$A$8:$A$21,0),MATCH('Net Income Ratio'!$A$1,Data!$AR$7:$AX$7,0))</f>
        <v xml:space="preserve">‐4.5% </v>
      </c>
      <c r="H19">
        <f>INDEX(Data!$BA$8:$BG$21,MATCH('Net Income Ratio'!$A19,Data!$A$8:$A$21,0),MATCH('Net Income Ratio'!$A$1,Data!$BA$7:$BG$7,0))</f>
        <v>4.7E-2</v>
      </c>
      <c r="I19">
        <f>INDEX(Data!$BJ$8:$BP$21,MATCH('Net Income Ratio'!$A19,Data!$A$8:$A$21,0),MATCH('Net Income Ratio'!$A$1,Data!$BJ$7:$BP$7,0))</f>
        <v>2.1000000000000001E-2</v>
      </c>
      <c r="J19">
        <f>INDEX(Data!$BS$8:$BY$21,MATCH('Net Income Ratio'!$A19,Data!$A$8:$A$21,0),MATCH('Net Income Ratio'!$A$1,Data!$BS$7:$BY$7,0))</f>
        <v>2.7E-2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8.875" defaultRowHeight="15.75"/>
  <cols>
    <col min="1" max="1" width="16.625" bestFit="1" customWidth="1"/>
    <col min="2" max="3" width="11.125" customWidth="1"/>
    <col min="4" max="4" width="10.625" customWidth="1"/>
  </cols>
  <sheetData>
    <row r="1" spans="1:10">
      <c r="A1" t="s">
        <v>33</v>
      </c>
    </row>
    <row r="2" spans="1:10" hidden="1">
      <c r="A2" t="str">
        <f>CONCATENATE(A1, " - selective admission")</f>
        <v>Net income score - selective admission</v>
      </c>
    </row>
    <row r="3" spans="1:10" hidden="1">
      <c r="A3" t="str">
        <f>CONCATENATE(A1, " - open admission")</f>
        <v>Net income score - open admission</v>
      </c>
    </row>
    <row r="5" spans="1:10">
      <c r="B5" t="s">
        <v>39</v>
      </c>
      <c r="C5" t="s">
        <v>38</v>
      </c>
      <c r="D5" t="s">
        <v>37</v>
      </c>
      <c r="E5" t="s">
        <v>21</v>
      </c>
      <c r="F5" t="s">
        <v>22</v>
      </c>
      <c r="G5" t="s">
        <v>25</v>
      </c>
      <c r="H5" t="s">
        <v>27</v>
      </c>
      <c r="I5" t="s">
        <v>28</v>
      </c>
      <c r="J5" t="s">
        <v>29</v>
      </c>
    </row>
    <row r="6" spans="1:10">
      <c r="A6" t="s">
        <v>1</v>
      </c>
      <c r="B6">
        <v>5</v>
      </c>
      <c r="C6">
        <v>1</v>
      </c>
      <c r="D6">
        <v>5</v>
      </c>
      <c r="E6">
        <f>INDEX(Data!$Z$8:$AF$21,MATCH('Net Income Score'!$A6,Data!$A$8:$A$21,0),MATCH('Net Income Score'!$A$1,Data!$Z$7:$AF$7,0))</f>
        <v>4</v>
      </c>
      <c r="F6">
        <f>INDEX(Data!$AI$8:$AO$21,MATCH('Net Income Score'!$A6,Data!$A$8:$A$21,0),MATCH('Net Income Score'!$A$1,Data!$AI$7:$AO$7,0))</f>
        <v>4</v>
      </c>
      <c r="G6">
        <f>INDEX(Data!$AR$8:$AX$21,MATCH('Net Income Score'!$A6,Data!$A$8:$A$21,0),MATCH('Net Income Score'!$A$1,Data!$AR$7:$AX$7,0))</f>
        <v>5</v>
      </c>
      <c r="H6">
        <f>INDEX(Data!$BA$8:$BG$21,MATCH('Net Income Score'!$A6,Data!$A$8:$A$21,0),MATCH('Net Income Score'!$A$1,Data!$BA$7:$BG$7,0))</f>
        <v>5</v>
      </c>
      <c r="I6">
        <f>INDEX(Data!$BJ$8:$BP$21,MATCH('Net Income Score'!$A6,Data!$A$8:$A$21,0),MATCH('Net Income Score'!$A$1,Data!$BJ$7:$BP$7,0))</f>
        <v>0</v>
      </c>
      <c r="J6">
        <f>INDEX(Data!$BS$8:$BY$21,MATCH('Net Income Score'!$A6,Data!$A$8:$A$21,0),MATCH('Net Income Score'!$A$1,Data!$BS$7:$BY$7,0))</f>
        <v>1</v>
      </c>
    </row>
    <row r="7" spans="1:10">
      <c r="A7" t="s">
        <v>2</v>
      </c>
      <c r="B7">
        <v>5</v>
      </c>
      <c r="C7">
        <v>5</v>
      </c>
      <c r="D7">
        <v>1</v>
      </c>
      <c r="E7">
        <f>INDEX(Data!$Z$8:$AF$21,MATCH('Net Income Score'!$A7,Data!$A$8:$A$21,0),MATCH('Net Income Score'!$A$1,Data!$Z$7:$AF$7,0))</f>
        <v>0</v>
      </c>
      <c r="F7">
        <f>INDEX(Data!$AI$8:$AO$21,MATCH('Net Income Score'!$A7,Data!$A$8:$A$21,0),MATCH('Net Income Score'!$A$1,Data!$AI$7:$AO$7,0))</f>
        <v>3</v>
      </c>
      <c r="G7">
        <f>INDEX(Data!$AR$8:$AX$21,MATCH('Net Income Score'!$A7,Data!$A$8:$A$21,0),MATCH('Net Income Score'!$A$1,Data!$AR$7:$AX$7,0))</f>
        <v>5</v>
      </c>
      <c r="H7">
        <f>INDEX(Data!$BA$8:$BG$21,MATCH('Net Income Score'!$A7,Data!$A$8:$A$21,0),MATCH('Net Income Score'!$A$1,Data!$BA$7:$BG$7,0))</f>
        <v>3</v>
      </c>
      <c r="I7">
        <f>INDEX(Data!$BJ$8:$BP$21,MATCH('Net Income Score'!$A7,Data!$A$8:$A$21,0),MATCH('Net Income Score'!$A$1,Data!$BJ$7:$BP$7,0))</f>
        <v>5</v>
      </c>
      <c r="J7">
        <f>INDEX(Data!$BS$8:$BY$21,MATCH('Net Income Score'!$A7,Data!$A$8:$A$21,0),MATCH('Net Income Score'!$A$1,Data!$BS$7:$BY$7,0))</f>
        <v>1</v>
      </c>
    </row>
    <row r="8" spans="1:10">
      <c r="A8" t="s">
        <v>3</v>
      </c>
      <c r="B8">
        <v>1</v>
      </c>
      <c r="C8">
        <v>3</v>
      </c>
      <c r="D8">
        <v>5</v>
      </c>
      <c r="E8">
        <f>INDEX(Data!$Z$8:$AF$21,MATCH('Net Income Score'!$A8,Data!$A$8:$A$21,0),MATCH('Net Income Score'!$A$1,Data!$Z$7:$AF$7,0))</f>
        <v>4</v>
      </c>
      <c r="F8">
        <f>INDEX(Data!$AI$8:$AO$21,MATCH('Net Income Score'!$A8,Data!$A$8:$A$21,0),MATCH('Net Income Score'!$A$1,Data!$AI$7:$AO$7,0))</f>
        <v>4</v>
      </c>
      <c r="G8">
        <f>INDEX(Data!$AR$8:$AX$21,MATCH('Net Income Score'!$A8,Data!$A$8:$A$21,0),MATCH('Net Income Score'!$A$1,Data!$AR$7:$AX$7,0))</f>
        <v>4</v>
      </c>
      <c r="H8">
        <f>INDEX(Data!$BA$8:$BG$21,MATCH('Net Income Score'!$A8,Data!$A$8:$A$21,0),MATCH('Net Income Score'!$A$1,Data!$BA$7:$BG$7,0))</f>
        <v>5</v>
      </c>
      <c r="I8">
        <f>INDEX(Data!$BJ$8:$BP$21,MATCH('Net Income Score'!$A8,Data!$A$8:$A$21,0),MATCH('Net Income Score'!$A$1,Data!$BJ$7:$BP$7,0))</f>
        <v>1</v>
      </c>
      <c r="J8">
        <f>INDEX(Data!$BS$8:$BY$21,MATCH('Net Income Score'!$A8,Data!$A$8:$A$21,0),MATCH('Net Income Score'!$A$1,Data!$BS$7:$BY$7,0))</f>
        <v>1</v>
      </c>
    </row>
    <row r="9" spans="1:10">
      <c r="A9" t="s">
        <v>4</v>
      </c>
      <c r="B9">
        <v>1</v>
      </c>
      <c r="C9">
        <v>3</v>
      </c>
      <c r="D9">
        <v>5</v>
      </c>
      <c r="E9">
        <f>INDEX(Data!$Z$8:$AF$21,MATCH('Net Income Score'!$A9,Data!$A$8:$A$21,0),MATCH('Net Income Score'!$A$1,Data!$Z$7:$AF$7,0))</f>
        <v>5</v>
      </c>
      <c r="F9">
        <f>INDEX(Data!$AI$8:$AO$21,MATCH('Net Income Score'!$A9,Data!$A$8:$A$21,0),MATCH('Net Income Score'!$A$1,Data!$AI$7:$AO$7,0))</f>
        <v>3</v>
      </c>
      <c r="G9">
        <f>INDEX(Data!$AR$8:$AX$21,MATCH('Net Income Score'!$A9,Data!$A$8:$A$21,0),MATCH('Net Income Score'!$A$1,Data!$AR$7:$AX$7,0))</f>
        <v>5</v>
      </c>
      <c r="H9">
        <f>INDEX(Data!$BA$8:$BG$21,MATCH('Net Income Score'!$A9,Data!$A$8:$A$21,0),MATCH('Net Income Score'!$A$1,Data!$BA$7:$BG$7,0))</f>
        <v>5</v>
      </c>
      <c r="I9">
        <f>INDEX(Data!$BJ$8:$BP$21,MATCH('Net Income Score'!$A9,Data!$A$8:$A$21,0),MATCH('Net Income Score'!$A$1,Data!$BJ$7:$BP$7,0))</f>
        <v>0</v>
      </c>
      <c r="J9">
        <f>INDEX(Data!$BS$8:$BY$21,MATCH('Net Income Score'!$A9,Data!$A$8:$A$21,0),MATCH('Net Income Score'!$A$1,Data!$BS$7:$BY$7,0))</f>
        <v>1</v>
      </c>
    </row>
    <row r="10" spans="1:10">
      <c r="A10" t="s">
        <v>5</v>
      </c>
      <c r="B10">
        <v>5</v>
      </c>
      <c r="C10">
        <v>5</v>
      </c>
      <c r="D10">
        <v>5</v>
      </c>
      <c r="E10">
        <f>INDEX(Data!$Z$8:$AF$21,MATCH('Net Income Score'!$A10,Data!$A$8:$A$21,0),MATCH('Net Income Score'!$A$1,Data!$Z$7:$AF$7,0))</f>
        <v>5</v>
      </c>
      <c r="F10">
        <f>INDEX(Data!$AI$8:$AO$21,MATCH('Net Income Score'!$A10,Data!$A$8:$A$21,0),MATCH('Net Income Score'!$A$1,Data!$AI$7:$AO$7,0))</f>
        <v>5</v>
      </c>
      <c r="G10">
        <f>INDEX(Data!$AR$8:$AX$21,MATCH('Net Income Score'!$A10,Data!$A$8:$A$21,0),MATCH('Net Income Score'!$A$1,Data!$AR$7:$AX$7,0))</f>
        <v>5</v>
      </c>
      <c r="H10">
        <f>INDEX(Data!$BA$8:$BG$21,MATCH('Net Income Score'!$A10,Data!$A$8:$A$21,0),MATCH('Net Income Score'!$A$1,Data!$BA$7:$BG$7,0))</f>
        <v>5</v>
      </c>
      <c r="I10">
        <f>INDEX(Data!$BJ$8:$BP$21,MATCH('Net Income Score'!$A10,Data!$A$8:$A$21,0),MATCH('Net Income Score'!$A$1,Data!$BJ$7:$BP$7,0))</f>
        <v>0</v>
      </c>
      <c r="J10">
        <f>INDEX(Data!$BS$8:$BY$21,MATCH('Net Income Score'!$A10,Data!$A$8:$A$21,0),MATCH('Net Income Score'!$A$1,Data!$BS$7:$BY$7,0))</f>
        <v>1</v>
      </c>
    </row>
    <row r="11" spans="1:10">
      <c r="A11" t="s">
        <v>6</v>
      </c>
      <c r="B11">
        <v>1</v>
      </c>
      <c r="C11">
        <v>0</v>
      </c>
      <c r="D11">
        <v>5</v>
      </c>
      <c r="E11">
        <f>INDEX(Data!$Z$8:$AF$21,MATCH('Net Income Score'!$A11,Data!$A$8:$A$21,0),MATCH('Net Income Score'!$A$1,Data!$Z$7:$AF$7,0))</f>
        <v>5</v>
      </c>
      <c r="F11">
        <f>INDEX(Data!$AI$8:$AO$21,MATCH('Net Income Score'!$A11,Data!$A$8:$A$21,0),MATCH('Net Income Score'!$A$1,Data!$AI$7:$AO$7,0))</f>
        <v>5</v>
      </c>
      <c r="G11">
        <f>INDEX(Data!$AR$8:$AX$21,MATCH('Net Income Score'!$A11,Data!$A$8:$A$21,0),MATCH('Net Income Score'!$A$1,Data!$AR$7:$AX$7,0))</f>
        <v>5</v>
      </c>
      <c r="H11">
        <f>INDEX(Data!$BA$8:$BG$21,MATCH('Net Income Score'!$A11,Data!$A$8:$A$21,0),MATCH('Net Income Score'!$A$1,Data!$BA$7:$BG$7,0))</f>
        <v>5</v>
      </c>
      <c r="I11">
        <f>INDEX(Data!$BJ$8:$BP$21,MATCH('Net Income Score'!$A11,Data!$A$8:$A$21,0),MATCH('Net Income Score'!$A$1,Data!$BJ$7:$BP$7,0))</f>
        <v>2</v>
      </c>
      <c r="J11">
        <f>INDEX(Data!$BS$8:$BY$21,MATCH('Net Income Score'!$A11,Data!$A$8:$A$21,0),MATCH('Net Income Score'!$A$1,Data!$BS$7:$BY$7,0))</f>
        <v>5</v>
      </c>
    </row>
    <row r="12" spans="1:10">
      <c r="A12" t="s">
        <v>7</v>
      </c>
      <c r="B12">
        <v>4</v>
      </c>
      <c r="C12">
        <v>5</v>
      </c>
      <c r="D12">
        <v>5</v>
      </c>
      <c r="E12">
        <f>INDEX(Data!$Z$8:$AF$21,MATCH('Net Income Score'!$A12,Data!$A$8:$A$21,0),MATCH('Net Income Score'!$A$1,Data!$Z$7:$AF$7,0))</f>
        <v>5</v>
      </c>
      <c r="F12">
        <f>INDEX(Data!$AI$8:$AO$21,MATCH('Net Income Score'!$A12,Data!$A$8:$A$21,0),MATCH('Net Income Score'!$A$1,Data!$AI$7:$AO$7,0))</f>
        <v>4</v>
      </c>
      <c r="G12">
        <f>INDEX(Data!$AR$8:$AX$21,MATCH('Net Income Score'!$A12,Data!$A$8:$A$21,0),MATCH('Net Income Score'!$A$1,Data!$AR$7:$AX$7,0))</f>
        <v>5</v>
      </c>
      <c r="H12">
        <f>INDEX(Data!$BA$8:$BG$21,MATCH('Net Income Score'!$A12,Data!$A$8:$A$21,0),MATCH('Net Income Score'!$A$1,Data!$BA$7:$BG$7,0))</f>
        <v>5</v>
      </c>
      <c r="I12">
        <f>INDEX(Data!$BJ$8:$BP$21,MATCH('Net Income Score'!$A12,Data!$A$8:$A$21,0),MATCH('Net Income Score'!$A$1,Data!$BJ$7:$BP$7,0))</f>
        <v>0</v>
      </c>
      <c r="J12">
        <f>INDEX(Data!$BS$8:$BY$21,MATCH('Net Income Score'!$A12,Data!$A$8:$A$21,0),MATCH('Net Income Score'!$A$1,Data!$BS$7:$BY$7,0))</f>
        <v>1</v>
      </c>
    </row>
    <row r="13" spans="1:10">
      <c r="A13" t="s">
        <v>8</v>
      </c>
      <c r="B13">
        <v>4</v>
      </c>
      <c r="C13">
        <v>5</v>
      </c>
      <c r="D13">
        <v>5</v>
      </c>
      <c r="E13">
        <f>INDEX(Data!$Z$8:$AF$21,MATCH('Net Income Score'!$A13,Data!$A$8:$A$21,0),MATCH('Net Income Score'!$A$1,Data!$Z$7:$AF$7,0))</f>
        <v>5</v>
      </c>
      <c r="F13">
        <f>INDEX(Data!$AI$8:$AO$21,MATCH('Net Income Score'!$A13,Data!$A$8:$A$21,0),MATCH('Net Income Score'!$A$1,Data!$AI$7:$AO$7,0))</f>
        <v>5</v>
      </c>
      <c r="G13">
        <f>INDEX(Data!$AR$8:$AX$21,MATCH('Net Income Score'!$A13,Data!$A$8:$A$21,0),MATCH('Net Income Score'!$A$1,Data!$AR$7:$AX$7,0))</f>
        <v>5</v>
      </c>
      <c r="H13">
        <f>INDEX(Data!$BA$8:$BG$21,MATCH('Net Income Score'!$A13,Data!$A$8:$A$21,0),MATCH('Net Income Score'!$A$1,Data!$BA$7:$BG$7,0))</f>
        <v>5</v>
      </c>
      <c r="I13">
        <f>INDEX(Data!$BJ$8:$BP$21,MATCH('Net Income Score'!$A13,Data!$A$8:$A$21,0),MATCH('Net Income Score'!$A$1,Data!$BJ$7:$BP$7,0))</f>
        <v>4</v>
      </c>
      <c r="J13">
        <f>INDEX(Data!$BS$8:$BY$21,MATCH('Net Income Score'!$A13,Data!$A$8:$A$21,0),MATCH('Net Income Score'!$A$1,Data!$BS$7:$BY$7,0))</f>
        <v>3</v>
      </c>
    </row>
    <row r="14" spans="1:10">
      <c r="A14" t="s">
        <v>9</v>
      </c>
      <c r="B14">
        <v>0</v>
      </c>
      <c r="C14">
        <v>1</v>
      </c>
      <c r="D14">
        <v>4</v>
      </c>
      <c r="E14">
        <f>INDEX(Data!$Z$8:$AF$21,MATCH('Net Income Score'!$A14,Data!$A$8:$A$21,0),MATCH('Net Income Score'!$A$1,Data!$Z$7:$AF$7,0))</f>
        <v>1</v>
      </c>
      <c r="F14">
        <f>INDEX(Data!$AI$8:$AO$21,MATCH('Net Income Score'!$A14,Data!$A$8:$A$21,0),MATCH('Net Income Score'!$A$1,Data!$AI$7:$AO$7,0))</f>
        <v>1</v>
      </c>
      <c r="G14">
        <f>INDEX(Data!$AR$8:$AX$21,MATCH('Net Income Score'!$A14,Data!$A$8:$A$21,0),MATCH('Net Income Score'!$A$1,Data!$AR$7:$AX$7,0))</f>
        <v>4</v>
      </c>
      <c r="H14">
        <f>INDEX(Data!$BA$8:$BG$21,MATCH('Net Income Score'!$A14,Data!$A$8:$A$21,0),MATCH('Net Income Score'!$A$1,Data!$BA$7:$BG$7,0))</f>
        <v>4</v>
      </c>
      <c r="I14">
        <f>INDEX(Data!$BJ$8:$BP$21,MATCH('Net Income Score'!$A14,Data!$A$8:$A$21,0),MATCH('Net Income Score'!$A$1,Data!$BJ$7:$BP$7,0))</f>
        <v>1</v>
      </c>
      <c r="J14">
        <f>INDEX(Data!$BS$8:$BY$21,MATCH('Net Income Score'!$A14,Data!$A$8:$A$21,0),MATCH('Net Income Score'!$A$1,Data!$BS$7:$BY$7,0))</f>
        <v>1</v>
      </c>
    </row>
    <row r="15" spans="1:10">
      <c r="A15" t="s">
        <v>10</v>
      </c>
      <c r="B15">
        <v>3</v>
      </c>
      <c r="C15">
        <v>1</v>
      </c>
      <c r="D15">
        <v>3</v>
      </c>
      <c r="E15">
        <f>INDEX(Data!$Z$8:$AF$21,MATCH('Net Income Score'!$A15,Data!$A$8:$A$21,0),MATCH('Net Income Score'!$A$1,Data!$Z$7:$AF$7,0))</f>
        <v>1</v>
      </c>
      <c r="F15">
        <f>INDEX(Data!$AI$8:$AO$21,MATCH('Net Income Score'!$A15,Data!$A$8:$A$21,0),MATCH('Net Income Score'!$A$1,Data!$AI$7:$AO$7,0))</f>
        <v>3</v>
      </c>
      <c r="G15">
        <f>INDEX(Data!$AR$8:$AX$21,MATCH('Net Income Score'!$A15,Data!$A$8:$A$21,0),MATCH('Net Income Score'!$A$1,Data!$AR$7:$AX$7,0))</f>
        <v>5</v>
      </c>
      <c r="H15">
        <f>INDEX(Data!$BA$8:$BG$21,MATCH('Net Income Score'!$A15,Data!$A$8:$A$21,0),MATCH('Net Income Score'!$A$1,Data!$BA$7:$BG$7,0))</f>
        <v>5</v>
      </c>
      <c r="I15">
        <f>INDEX(Data!$BJ$8:$BP$21,MATCH('Net Income Score'!$A15,Data!$A$8:$A$21,0),MATCH('Net Income Score'!$A$1,Data!$BJ$7:$BP$7,0))</f>
        <v>1</v>
      </c>
      <c r="J15">
        <f>INDEX(Data!$BS$8:$BY$21,MATCH('Net Income Score'!$A15,Data!$A$8:$A$21,0),MATCH('Net Income Score'!$A$1,Data!$BS$7:$BY$7,0))</f>
        <v>3</v>
      </c>
    </row>
    <row r="16" spans="1:10">
      <c r="A16" t="s">
        <v>11</v>
      </c>
      <c r="B16">
        <v>3</v>
      </c>
      <c r="C16">
        <v>5</v>
      </c>
      <c r="D16">
        <v>5</v>
      </c>
      <c r="E16">
        <f>INDEX(Data!$Z$8:$AF$21,MATCH('Net Income Score'!$A16,Data!$A$8:$A$21,0),MATCH('Net Income Score'!$A$1,Data!$Z$7:$AF$7,0))</f>
        <v>5</v>
      </c>
      <c r="F16">
        <f>INDEX(Data!$AI$8:$AO$21,MATCH('Net Income Score'!$A16,Data!$A$8:$A$21,0),MATCH('Net Income Score'!$A$1,Data!$AI$7:$AO$7,0))</f>
        <v>3</v>
      </c>
      <c r="G16">
        <f>INDEX(Data!$AR$8:$AX$21,MATCH('Net Income Score'!$A16,Data!$A$8:$A$21,0),MATCH('Net Income Score'!$A$1,Data!$AR$7:$AX$7,0))</f>
        <v>5</v>
      </c>
      <c r="H16">
        <f>INDEX(Data!$BA$8:$BG$21,MATCH('Net Income Score'!$A16,Data!$A$8:$A$21,0),MATCH('Net Income Score'!$A$1,Data!$BA$7:$BG$7,0))</f>
        <v>5</v>
      </c>
      <c r="I16">
        <f>INDEX(Data!$BJ$8:$BP$21,MATCH('Net Income Score'!$A16,Data!$A$8:$A$21,0),MATCH('Net Income Score'!$A$1,Data!$BJ$7:$BP$7,0))</f>
        <v>0</v>
      </c>
      <c r="J16">
        <f>INDEX(Data!$BS$8:$BY$21,MATCH('Net Income Score'!$A16,Data!$A$8:$A$21,0),MATCH('Net Income Score'!$A$1,Data!$BS$7:$BY$7,0))</f>
        <v>1</v>
      </c>
    </row>
    <row r="17" spans="1:10">
      <c r="A17" t="s">
        <v>12</v>
      </c>
      <c r="B17">
        <v>1</v>
      </c>
      <c r="C17">
        <v>1</v>
      </c>
      <c r="D17">
        <v>3</v>
      </c>
      <c r="E17">
        <f>INDEX(Data!$Z$8:$AF$21,MATCH('Net Income Score'!$A17,Data!$A$8:$A$21,0),MATCH('Net Income Score'!$A$1,Data!$Z$7:$AF$7,0))</f>
        <v>3</v>
      </c>
      <c r="F17">
        <f>INDEX(Data!$AI$8:$AO$21,MATCH('Net Income Score'!$A17,Data!$A$8:$A$21,0),MATCH('Net Income Score'!$A$1,Data!$AI$7:$AO$7,0))</f>
        <v>2</v>
      </c>
      <c r="G17">
        <f>INDEX(Data!$AR$8:$AX$21,MATCH('Net Income Score'!$A17,Data!$A$8:$A$21,0),MATCH('Net Income Score'!$A$1,Data!$AR$7:$AX$7,0))</f>
        <v>5</v>
      </c>
      <c r="H17">
        <f>INDEX(Data!$BA$8:$BG$21,MATCH('Net Income Score'!$A17,Data!$A$8:$A$21,0),MATCH('Net Income Score'!$A$1,Data!$BA$7:$BG$7,0))</f>
        <v>5</v>
      </c>
      <c r="I17">
        <f>INDEX(Data!$BJ$8:$BP$21,MATCH('Net Income Score'!$A17,Data!$A$8:$A$21,0),MATCH('Net Income Score'!$A$1,Data!$BJ$7:$BP$7,0))</f>
        <v>1</v>
      </c>
      <c r="J17">
        <f>INDEX(Data!$BS$8:$BY$21,MATCH('Net Income Score'!$A17,Data!$A$8:$A$21,0),MATCH('Net Income Score'!$A$1,Data!$BS$7:$BY$7,0))</f>
        <v>2</v>
      </c>
    </row>
    <row r="18" spans="1:10">
      <c r="A18" t="s">
        <v>13</v>
      </c>
      <c r="B18">
        <v>0</v>
      </c>
      <c r="C18">
        <v>0</v>
      </c>
      <c r="D18">
        <v>1</v>
      </c>
      <c r="E18">
        <f>INDEX(Data!$Z$8:$AF$21,MATCH('Net Income Score'!$A18,Data!$A$8:$A$21,0),MATCH('Net Income Score'!$A$1,Data!$Z$7:$AF$7,0))</f>
        <v>1</v>
      </c>
      <c r="F18">
        <f>INDEX(Data!$AI$8:$AO$21,MATCH('Net Income Score'!$A18,Data!$A$8:$A$21,0),MATCH('Net Income Score'!$A$1,Data!$AI$7:$AO$7,0))</f>
        <v>1</v>
      </c>
      <c r="G18">
        <f>INDEX(Data!$AR$8:$AX$21,MATCH('Net Income Score'!$A18,Data!$A$8:$A$21,0),MATCH('Net Income Score'!$A$1,Data!$AR$7:$AX$7,0))</f>
        <v>5</v>
      </c>
      <c r="H18">
        <f>INDEX(Data!$BA$8:$BG$21,MATCH('Net Income Score'!$A18,Data!$A$8:$A$21,0),MATCH('Net Income Score'!$A$1,Data!$BA$7:$BG$7,0))</f>
        <v>3</v>
      </c>
      <c r="I18">
        <f>INDEX(Data!$BJ$8:$BP$21,MATCH('Net Income Score'!$A18,Data!$A$8:$A$21,0),MATCH('Net Income Score'!$A$1,Data!$BJ$7:$BP$7,0))</f>
        <v>1</v>
      </c>
      <c r="J18">
        <f>INDEX(Data!$BS$8:$BY$21,MATCH('Net Income Score'!$A18,Data!$A$8:$A$21,0),MATCH('Net Income Score'!$A$1,Data!$BS$7:$BY$7,0))</f>
        <v>3</v>
      </c>
    </row>
    <row r="19" spans="1:10">
      <c r="A19" t="s">
        <v>14</v>
      </c>
      <c r="B19">
        <v>3</v>
      </c>
      <c r="C19">
        <v>1</v>
      </c>
      <c r="D19">
        <v>3</v>
      </c>
      <c r="E19">
        <f>INDEX(Data!$Z$8:$AF$21,MATCH('Net Income Score'!$A19,Data!$A$8:$A$21,0),MATCH('Net Income Score'!$A$1,Data!$Z$7:$AF$7,0))</f>
        <v>2</v>
      </c>
      <c r="F19">
        <f>INDEX(Data!$AI$8:$AO$21,MATCH('Net Income Score'!$A19,Data!$A$8:$A$21,0),MATCH('Net Income Score'!$A$1,Data!$AI$7:$AO$7,0))</f>
        <v>1</v>
      </c>
      <c r="G19">
        <f>INDEX(Data!$AR$8:$AX$21,MATCH('Net Income Score'!$A19,Data!$A$8:$A$21,0),MATCH('Net Income Score'!$A$1,Data!$AR$7:$AX$7,0))</f>
        <v>1</v>
      </c>
      <c r="H19">
        <f>INDEX(Data!$BA$8:$BG$21,MATCH('Net Income Score'!$A19,Data!$A$8:$A$21,0),MATCH('Net Income Score'!$A$1,Data!$BA$7:$BG$7,0))</f>
        <v>4</v>
      </c>
      <c r="I19">
        <f>INDEX(Data!$BJ$8:$BP$21,MATCH('Net Income Score'!$A19,Data!$A$8:$A$21,0),MATCH('Net Income Score'!$A$1,Data!$BJ$7:$BP$7,0))</f>
        <v>3</v>
      </c>
      <c r="J19">
        <f>INDEX(Data!$BS$8:$BY$21,MATCH('Net Income Score'!$A19,Data!$A$8:$A$21,0),MATCH('Net Income Score'!$A$1,Data!$BS$7:$BY$7,0))</f>
        <v>3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8.875" defaultRowHeight="15.75"/>
  <cols>
    <col min="1" max="1" width="16.625" bestFit="1" customWidth="1"/>
    <col min="2" max="2" width="11" customWidth="1"/>
    <col min="3" max="3" width="11.125" customWidth="1"/>
    <col min="4" max="4" width="9.5" customWidth="1"/>
  </cols>
  <sheetData>
    <row r="1" spans="1:10">
      <c r="A1" t="s">
        <v>34</v>
      </c>
      <c r="C1" t="s">
        <v>41</v>
      </c>
    </row>
    <row r="2" spans="1:10" hidden="1">
      <c r="A2" t="str">
        <f>CONCATENATE(A1, " - selective admission")</f>
        <v>Primary reserve ratio - selective admission</v>
      </c>
    </row>
    <row r="3" spans="1:10" hidden="1">
      <c r="A3" t="str">
        <f>CONCATENATE(A1, " - open admission")</f>
        <v>Primary reserve ratio - open admission</v>
      </c>
    </row>
    <row r="5" spans="1:10">
      <c r="B5" t="s">
        <v>39</v>
      </c>
      <c r="C5" t="s">
        <v>38</v>
      </c>
      <c r="D5" t="s">
        <v>37</v>
      </c>
      <c r="E5" t="s">
        <v>21</v>
      </c>
      <c r="F5" t="s">
        <v>22</v>
      </c>
      <c r="G5" t="s">
        <v>25</v>
      </c>
      <c r="H5" t="s">
        <v>27</v>
      </c>
      <c r="I5" t="s">
        <v>28</v>
      </c>
      <c r="J5" t="s">
        <v>29</v>
      </c>
    </row>
    <row r="6" spans="1:10">
      <c r="A6" t="s">
        <v>1</v>
      </c>
      <c r="B6">
        <v>0.44</v>
      </c>
      <c r="C6">
        <v>0.45200000000000001</v>
      </c>
      <c r="D6">
        <v>0.52100000000000002</v>
      </c>
      <c r="E6">
        <f>INDEX(Data!$Z$8:$AF$21,MATCH('Primary Reserve Ratio'!$A6,Data!$A$8:$A$21,0),MATCH('Primary Reserve Ratio'!$A$1,Data!$Z$7:$AF$7,0))</f>
        <v>0.495</v>
      </c>
      <c r="F6">
        <f>INDEX(Data!$AI$8:$AO$21,MATCH('Primary Reserve Ratio'!$A6,Data!$A$8:$A$21,0),MATCH('Primary Reserve Ratio'!$A$1,Data!$AI$7:$AO$7,0))</f>
        <v>0.50900000000000001</v>
      </c>
      <c r="G6">
        <f>INDEX(Data!$AR$8:$AX$21,MATCH('Primary Reserve Ratio'!$A6,Data!$A$8:$A$21,0),MATCH('Primary Reserve Ratio'!$A$1,Data!$AR$7:$AX$7,0))</f>
        <v>0.49299999999999999</v>
      </c>
      <c r="H6">
        <f>INDEX(Data!$BA$8:$BG$21,MATCH('Primary Reserve Ratio'!$A6,Data!$A$8:$A$21,0),MATCH('Primary Reserve Ratio'!$A$1,Data!$BA$7:$BG$7,0))</f>
        <v>0.35499999999999998</v>
      </c>
      <c r="I6">
        <f>INDEX(Data!$BJ$8:$BP$21,MATCH('Primary Reserve Ratio'!$A6,Data!$A$8:$A$21,0),MATCH('Primary Reserve Ratio'!$A$1,Data!$BJ$7:$BP$7,0))</f>
        <v>0.33700000000000002</v>
      </c>
      <c r="J6">
        <f>INDEX(Data!$BS$8:$BY$21,MATCH('Primary Reserve Ratio'!$A6,Data!$A$8:$A$21,0),MATCH('Primary Reserve Ratio'!$A$1,Data!$BS$7:$BY$7,0))</f>
        <v>0.41799999999999998</v>
      </c>
    </row>
    <row r="7" spans="1:10">
      <c r="A7" t="s">
        <v>2</v>
      </c>
      <c r="B7">
        <v>0.115</v>
      </c>
      <c r="C7">
        <v>0.09</v>
      </c>
      <c r="D7">
        <v>1.7999999999999999E-2</v>
      </c>
      <c r="E7">
        <f>INDEX(Data!$Z$8:$AF$21,MATCH('Primary Reserve Ratio'!$A7,Data!$A$8:$A$21,0),MATCH('Primary Reserve Ratio'!$A$1,Data!$Z$7:$AF$7,0))</f>
        <v>6.0999999999999999E-2</v>
      </c>
      <c r="F7">
        <f>INDEX(Data!$AI$8:$AO$21,MATCH('Primary Reserve Ratio'!$A7,Data!$A$8:$A$21,0),MATCH('Primary Reserve Ratio'!$A$1,Data!$AI$7:$AO$7,0))</f>
        <v>0.128</v>
      </c>
      <c r="G7">
        <f>INDEX(Data!$AR$8:$AX$21,MATCH('Primary Reserve Ratio'!$A7,Data!$A$8:$A$21,0),MATCH('Primary Reserve Ratio'!$A$1,Data!$AR$7:$AX$7,0))</f>
        <v>0.13200000000000001</v>
      </c>
      <c r="H7">
        <f>INDEX(Data!$BA$8:$BG$21,MATCH('Primary Reserve Ratio'!$A7,Data!$A$8:$A$21,0),MATCH('Primary Reserve Ratio'!$A$1,Data!$BA$7:$BG$7,0))</f>
        <v>9.1999999999999998E-2</v>
      </c>
      <c r="I7">
        <f>INDEX(Data!$BJ$8:$BP$21,MATCH('Primary Reserve Ratio'!$A7,Data!$A$8:$A$21,0),MATCH('Primary Reserve Ratio'!$A$1,Data!$BJ$7:$BP$7,0))</f>
        <v>0.11700000000000001</v>
      </c>
      <c r="J7">
        <f>INDEX(Data!$BS$8:$BY$21,MATCH('Primary Reserve Ratio'!$A7,Data!$A$8:$A$21,0),MATCH('Primary Reserve Ratio'!$A$1,Data!$BS$7:$BY$7,0))</f>
        <v>8.4000000000000005E-2</v>
      </c>
    </row>
    <row r="8" spans="1:10">
      <c r="A8" t="s">
        <v>3</v>
      </c>
      <c r="B8">
        <v>0.45100000000000001</v>
      </c>
      <c r="C8">
        <v>0.35399999999999998</v>
      </c>
      <c r="D8">
        <v>0.443</v>
      </c>
      <c r="E8">
        <f>INDEX(Data!$Z$8:$AF$21,MATCH('Primary Reserve Ratio'!$A8,Data!$A$8:$A$21,0),MATCH('Primary Reserve Ratio'!$A$1,Data!$Z$7:$AF$7,0))</f>
        <v>0.374</v>
      </c>
      <c r="F8">
        <f>INDEX(Data!$AI$8:$AO$21,MATCH('Primary Reserve Ratio'!$A8,Data!$A$8:$A$21,0),MATCH('Primary Reserve Ratio'!$A$1,Data!$AI$7:$AO$7,0))</f>
        <v>0.36699999999999999</v>
      </c>
      <c r="G8">
        <f>INDEX(Data!$AR$8:$AX$21,MATCH('Primary Reserve Ratio'!$A8,Data!$A$8:$A$21,0),MATCH('Primary Reserve Ratio'!$A$1,Data!$AR$7:$AX$7,0))</f>
        <v>0.317</v>
      </c>
      <c r="H8">
        <f>INDEX(Data!$BA$8:$BG$21,MATCH('Primary Reserve Ratio'!$A8,Data!$A$8:$A$21,0),MATCH('Primary Reserve Ratio'!$A$1,Data!$BA$7:$BG$7,0))</f>
        <v>0.29699999999999999</v>
      </c>
      <c r="I8">
        <f>INDEX(Data!$BJ$8:$BP$21,MATCH('Primary Reserve Ratio'!$A8,Data!$A$8:$A$21,0),MATCH('Primary Reserve Ratio'!$A$1,Data!$BJ$7:$BP$7,0))</f>
        <v>0.24</v>
      </c>
      <c r="J8">
        <f>INDEX(Data!$BS$8:$BY$21,MATCH('Primary Reserve Ratio'!$A8,Data!$A$8:$A$21,0),MATCH('Primary Reserve Ratio'!$A$1,Data!$BS$7:$BY$7,0))</f>
        <v>0.30199999999999999</v>
      </c>
    </row>
    <row r="9" spans="1:10">
      <c r="A9" t="s">
        <v>4</v>
      </c>
      <c r="B9">
        <v>0.67600000000000005</v>
      </c>
      <c r="C9">
        <v>0.69</v>
      </c>
      <c r="D9">
        <v>0.73699999999999999</v>
      </c>
      <c r="E9">
        <f>INDEX(Data!$Z$8:$AF$21,MATCH('Primary Reserve Ratio'!$A9,Data!$A$8:$A$21,0),MATCH('Primary Reserve Ratio'!$A$1,Data!$Z$7:$AF$7,0))</f>
        <v>0.66700000000000004</v>
      </c>
      <c r="F9">
        <f>INDEX(Data!$AI$8:$AO$21,MATCH('Primary Reserve Ratio'!$A9,Data!$A$8:$A$21,0),MATCH('Primary Reserve Ratio'!$A$1,Data!$AI$7:$AO$7,0))</f>
        <v>0.628</v>
      </c>
      <c r="G9">
        <f>INDEX(Data!$AR$8:$AX$21,MATCH('Primary Reserve Ratio'!$A9,Data!$A$8:$A$21,0),MATCH('Primary Reserve Ratio'!$A$1,Data!$AR$7:$AX$7,0))</f>
        <v>0.63</v>
      </c>
      <c r="H9">
        <f>INDEX(Data!$BA$8:$BG$21,MATCH('Primary Reserve Ratio'!$A9,Data!$A$8:$A$21,0),MATCH('Primary Reserve Ratio'!$A$1,Data!$BA$7:$BG$7,0))</f>
        <v>0.46</v>
      </c>
      <c r="I9">
        <f>INDEX(Data!$BJ$8:$BP$21,MATCH('Primary Reserve Ratio'!$A9,Data!$A$8:$A$21,0),MATCH('Primary Reserve Ratio'!$A$1,Data!$BJ$7:$BP$7,0))</f>
        <v>0.40500000000000003</v>
      </c>
      <c r="J9">
        <f>INDEX(Data!$BS$8:$BY$21,MATCH('Primary Reserve Ratio'!$A9,Data!$A$8:$A$21,0),MATCH('Primary Reserve Ratio'!$A$1,Data!$BS$7:$BY$7,0))</f>
        <v>0.60099999999999998</v>
      </c>
    </row>
    <row r="10" spans="1:10">
      <c r="A10" t="s">
        <v>5</v>
      </c>
      <c r="B10">
        <v>1.0089999999999999</v>
      </c>
      <c r="C10">
        <v>1.02</v>
      </c>
      <c r="D10">
        <v>0.92900000000000005</v>
      </c>
      <c r="E10">
        <f>INDEX(Data!$Z$8:$AF$21,MATCH('Primary Reserve Ratio'!$A10,Data!$A$8:$A$21,0),MATCH('Primary Reserve Ratio'!$A$1,Data!$Z$7:$AF$7,0))</f>
        <v>0.77</v>
      </c>
      <c r="F10">
        <f>INDEX(Data!$AI$8:$AO$21,MATCH('Primary Reserve Ratio'!$A10,Data!$A$8:$A$21,0),MATCH('Primary Reserve Ratio'!$A$1,Data!$AI$7:$AO$7,0))</f>
        <v>0.63700000000000001</v>
      </c>
      <c r="G10">
        <f>INDEX(Data!$AR$8:$AX$21,MATCH('Primary Reserve Ratio'!$A10,Data!$A$8:$A$21,0),MATCH('Primary Reserve Ratio'!$A$1,Data!$AR$7:$AX$7,0))</f>
        <v>0.58199999999999996</v>
      </c>
      <c r="H10">
        <f>INDEX(Data!$BA$8:$BG$21,MATCH('Primary Reserve Ratio'!$A10,Data!$A$8:$A$21,0),MATCH('Primary Reserve Ratio'!$A$1,Data!$BA$7:$BG$7,0))</f>
        <v>0.42799999999999999</v>
      </c>
      <c r="I10">
        <f>INDEX(Data!$BJ$8:$BP$21,MATCH('Primary Reserve Ratio'!$A10,Data!$A$8:$A$21,0),MATCH('Primary Reserve Ratio'!$A$1,Data!$BJ$7:$BP$7,0))</f>
        <v>0.32</v>
      </c>
      <c r="J10">
        <f>INDEX(Data!$BS$8:$BY$21,MATCH('Primary Reserve Ratio'!$A10,Data!$A$8:$A$21,0),MATCH('Primary Reserve Ratio'!$A$1,Data!$BS$7:$BY$7,0))</f>
        <v>0.42799999999999999</v>
      </c>
    </row>
    <row r="11" spans="1:10">
      <c r="A11" t="s">
        <v>6</v>
      </c>
      <c r="B11">
        <v>0.59899999999999998</v>
      </c>
      <c r="C11">
        <v>0.66900000000000004</v>
      </c>
      <c r="D11">
        <v>0.91900000000000004</v>
      </c>
      <c r="E11">
        <f>INDEX(Data!$Z$8:$AF$21,MATCH('Primary Reserve Ratio'!$A11,Data!$A$8:$A$21,0),MATCH('Primary Reserve Ratio'!$A$1,Data!$Z$7:$AF$7,0))</f>
        <v>1.008</v>
      </c>
      <c r="F11">
        <f>INDEX(Data!$AI$8:$AO$21,MATCH('Primary Reserve Ratio'!$A11,Data!$A$8:$A$21,0),MATCH('Primary Reserve Ratio'!$A$1,Data!$AI$7:$AO$7,0))</f>
        <v>0.92600000000000005</v>
      </c>
      <c r="G11">
        <f>INDEX(Data!$AR$8:$AX$21,MATCH('Primary Reserve Ratio'!$A11,Data!$A$8:$A$21,0),MATCH('Primary Reserve Ratio'!$A$1,Data!$AR$7:$AX$7,0))</f>
        <v>0.94199999999999995</v>
      </c>
      <c r="H11">
        <f>INDEX(Data!$BA$8:$BG$21,MATCH('Primary Reserve Ratio'!$A11,Data!$A$8:$A$21,0),MATCH('Primary Reserve Ratio'!$A$1,Data!$BA$7:$BG$7,0))</f>
        <v>0.75</v>
      </c>
      <c r="I11">
        <f>INDEX(Data!$BJ$8:$BP$21,MATCH('Primary Reserve Ratio'!$A11,Data!$A$8:$A$21,0),MATCH('Primary Reserve Ratio'!$A$1,Data!$BJ$7:$BP$7,0))</f>
        <v>0.58099999999999996</v>
      </c>
      <c r="J11">
        <f>INDEX(Data!$BS$8:$BY$21,MATCH('Primary Reserve Ratio'!$A11,Data!$A$8:$A$21,0),MATCH('Primary Reserve Ratio'!$A$1,Data!$BS$7:$BY$7,0))</f>
        <v>0.60199999999999998</v>
      </c>
    </row>
    <row r="12" spans="1:10">
      <c r="A12" t="s">
        <v>7</v>
      </c>
      <c r="B12">
        <v>0.68100000000000005</v>
      </c>
      <c r="C12">
        <v>0.67900000000000005</v>
      </c>
      <c r="D12">
        <v>0.64900000000000002</v>
      </c>
      <c r="E12">
        <f>INDEX(Data!$Z$8:$AF$21,MATCH('Primary Reserve Ratio'!$A12,Data!$A$8:$A$21,0),MATCH('Primary Reserve Ratio'!$A$1,Data!$Z$7:$AF$7,0))</f>
        <v>0.48799999999999999</v>
      </c>
      <c r="F12">
        <f>INDEX(Data!$AI$8:$AO$21,MATCH('Primary Reserve Ratio'!$A12,Data!$A$8:$A$21,0),MATCH('Primary Reserve Ratio'!$A$1,Data!$AI$7:$AO$7,0))</f>
        <v>0.47699999999999998</v>
      </c>
      <c r="G12">
        <f>INDEX(Data!$AR$8:$AX$21,MATCH('Primary Reserve Ratio'!$A12,Data!$A$8:$A$21,0),MATCH('Primary Reserve Ratio'!$A$1,Data!$AR$7:$AX$7,0))</f>
        <v>0.45300000000000001</v>
      </c>
      <c r="H12">
        <f>INDEX(Data!$BA$8:$BG$21,MATCH('Primary Reserve Ratio'!$A12,Data!$A$8:$A$21,0),MATCH('Primary Reserve Ratio'!$A$1,Data!$BA$7:$BG$7,0))</f>
        <v>0.40600000000000003</v>
      </c>
      <c r="I12">
        <f>INDEX(Data!$BJ$8:$BP$21,MATCH('Primary Reserve Ratio'!$A12,Data!$A$8:$A$21,0),MATCH('Primary Reserve Ratio'!$A$1,Data!$BJ$7:$BP$7,0))</f>
        <v>0.41099999999999998</v>
      </c>
      <c r="J12">
        <f>INDEX(Data!$BS$8:$BY$21,MATCH('Primary Reserve Ratio'!$A12,Data!$A$8:$A$21,0),MATCH('Primary Reserve Ratio'!$A$1,Data!$BS$7:$BY$7,0))</f>
        <v>0.39600000000000002</v>
      </c>
    </row>
    <row r="13" spans="1:10">
      <c r="A13" t="s">
        <v>8</v>
      </c>
      <c r="B13">
        <v>0.42499999999999999</v>
      </c>
      <c r="C13">
        <v>0.48399999999999999</v>
      </c>
      <c r="D13">
        <v>0.52500000000000002</v>
      </c>
      <c r="E13">
        <f>INDEX(Data!$Z$8:$AF$21,MATCH('Primary Reserve Ratio'!$A13,Data!$A$8:$A$21,0),MATCH('Primary Reserve Ratio'!$A$1,Data!$Z$7:$AF$7,0))</f>
        <v>0.51</v>
      </c>
      <c r="F13">
        <f>INDEX(Data!$AI$8:$AO$21,MATCH('Primary Reserve Ratio'!$A13,Data!$A$8:$A$21,0),MATCH('Primary Reserve Ratio'!$A$1,Data!$AI$7:$AO$7,0))</f>
        <v>0.5</v>
      </c>
      <c r="G13">
        <f>INDEX(Data!$AR$8:$AX$21,MATCH('Primary Reserve Ratio'!$A13,Data!$A$8:$A$21,0),MATCH('Primary Reserve Ratio'!$A$1,Data!$AR$7:$AX$7,0))</f>
        <v>0.42299999999999999</v>
      </c>
      <c r="H13">
        <f>INDEX(Data!$BA$8:$BG$21,MATCH('Primary Reserve Ratio'!$A13,Data!$A$8:$A$21,0),MATCH('Primary Reserve Ratio'!$A$1,Data!$BA$7:$BG$7,0))</f>
        <v>0.27700000000000002</v>
      </c>
      <c r="I13">
        <f>INDEX(Data!$BJ$8:$BP$21,MATCH('Primary Reserve Ratio'!$A13,Data!$A$8:$A$21,0),MATCH('Primary Reserve Ratio'!$A$1,Data!$BJ$7:$BP$7,0))</f>
        <v>0.20599999999999999</v>
      </c>
      <c r="J13">
        <f>INDEX(Data!$BS$8:$BY$21,MATCH('Primary Reserve Ratio'!$A13,Data!$A$8:$A$21,0),MATCH('Primary Reserve Ratio'!$A$1,Data!$BS$7:$BY$7,0))</f>
        <v>0.25600000000000001</v>
      </c>
    </row>
    <row r="14" spans="1:10">
      <c r="A14" t="s">
        <v>9</v>
      </c>
      <c r="B14">
        <v>0.26100000000000001</v>
      </c>
      <c r="C14">
        <v>0.29499999999999998</v>
      </c>
      <c r="D14">
        <v>0.307</v>
      </c>
      <c r="E14">
        <f>INDEX(Data!$Z$8:$AF$21,MATCH('Primary Reserve Ratio'!$A14,Data!$A$8:$A$21,0),MATCH('Primary Reserve Ratio'!$A$1,Data!$Z$7:$AF$7,0))</f>
        <v>0.25900000000000001</v>
      </c>
      <c r="F14">
        <f>INDEX(Data!$AI$8:$AO$21,MATCH('Primary Reserve Ratio'!$A14,Data!$A$8:$A$21,0),MATCH('Primary Reserve Ratio'!$A$1,Data!$AI$7:$AO$7,0))</f>
        <v>0.28000000000000003</v>
      </c>
      <c r="G14">
        <f>INDEX(Data!$AR$8:$AX$21,MATCH('Primary Reserve Ratio'!$A14,Data!$A$8:$A$21,0),MATCH('Primary Reserve Ratio'!$A$1,Data!$AR$7:$AX$7,0))</f>
        <v>0.29799999999999999</v>
      </c>
      <c r="H14">
        <f>INDEX(Data!$BA$8:$BG$21,MATCH('Primary Reserve Ratio'!$A14,Data!$A$8:$A$21,0),MATCH('Primary Reserve Ratio'!$A$1,Data!$BA$7:$BG$7,0))</f>
        <v>0.28000000000000003</v>
      </c>
      <c r="I14">
        <f>INDEX(Data!$BJ$8:$BP$21,MATCH('Primary Reserve Ratio'!$A14,Data!$A$8:$A$21,0),MATCH('Primary Reserve Ratio'!$A$1,Data!$BJ$7:$BP$7,0))</f>
        <v>0.26800000000000002</v>
      </c>
      <c r="J14">
        <f>INDEX(Data!$BS$8:$BY$21,MATCH('Primary Reserve Ratio'!$A14,Data!$A$8:$A$21,0),MATCH('Primary Reserve Ratio'!$A$1,Data!$BS$7:$BY$7,0))</f>
        <v>0.34399999999999997</v>
      </c>
    </row>
    <row r="15" spans="1:10">
      <c r="A15" t="s">
        <v>10</v>
      </c>
      <c r="B15">
        <v>0.35399999999999998</v>
      </c>
      <c r="C15">
        <v>0.35099999999999998</v>
      </c>
      <c r="D15">
        <v>0.36099999999999999</v>
      </c>
      <c r="E15">
        <f>INDEX(Data!$Z$8:$AF$21,MATCH('Primary Reserve Ratio'!$A15,Data!$A$8:$A$21,0),MATCH('Primary Reserve Ratio'!$A$1,Data!$Z$7:$AF$7,0))</f>
        <v>0.312</v>
      </c>
      <c r="F15">
        <f>INDEX(Data!$AI$8:$AO$21,MATCH('Primary Reserve Ratio'!$A15,Data!$A$8:$A$21,0),MATCH('Primary Reserve Ratio'!$A$1,Data!$AI$7:$AO$7,0))</f>
        <v>0.32600000000000001</v>
      </c>
      <c r="G15">
        <f>INDEX(Data!$AR$8:$AX$21,MATCH('Primary Reserve Ratio'!$A15,Data!$A$8:$A$21,0),MATCH('Primary Reserve Ratio'!$A$1,Data!$AR$7:$AX$7,0))</f>
        <v>0.376</v>
      </c>
      <c r="H15">
        <f>INDEX(Data!$BA$8:$BG$21,MATCH('Primary Reserve Ratio'!$A15,Data!$A$8:$A$21,0),MATCH('Primary Reserve Ratio'!$A$1,Data!$BA$7:$BG$7,0))</f>
        <v>0.28599999999999998</v>
      </c>
      <c r="I15">
        <f>INDEX(Data!$BJ$8:$BP$21,MATCH('Primary Reserve Ratio'!$A15,Data!$A$8:$A$21,0),MATCH('Primary Reserve Ratio'!$A$1,Data!$BJ$7:$BP$7,0))</f>
        <v>0.20100000000000001</v>
      </c>
      <c r="J15">
        <f>INDEX(Data!$BS$8:$BY$21,MATCH('Primary Reserve Ratio'!$A15,Data!$A$8:$A$21,0),MATCH('Primary Reserve Ratio'!$A$1,Data!$BS$7:$BY$7,0))</f>
        <v>0.28100000000000003</v>
      </c>
    </row>
    <row r="16" spans="1:10">
      <c r="A16" t="s">
        <v>11</v>
      </c>
      <c r="B16">
        <v>0.47499999999999998</v>
      </c>
      <c r="C16">
        <v>0.434</v>
      </c>
      <c r="D16">
        <v>0.47599999999999998</v>
      </c>
      <c r="E16">
        <f>INDEX(Data!$Z$8:$AF$21,MATCH('Primary Reserve Ratio'!$A16,Data!$A$8:$A$21,0),MATCH('Primary Reserve Ratio'!$A$1,Data!$Z$7:$AF$7,0))</f>
        <v>0.435</v>
      </c>
      <c r="F16">
        <f>INDEX(Data!$AI$8:$AO$21,MATCH('Primary Reserve Ratio'!$A16,Data!$A$8:$A$21,0),MATCH('Primary Reserve Ratio'!$A$1,Data!$AI$7:$AO$7,0))</f>
        <v>0.38</v>
      </c>
      <c r="G16">
        <f>INDEX(Data!$AR$8:$AX$21,MATCH('Primary Reserve Ratio'!$A16,Data!$A$8:$A$21,0),MATCH('Primary Reserve Ratio'!$A$1,Data!$AR$7:$AX$7,0))</f>
        <v>0.38800000000000001</v>
      </c>
      <c r="H16">
        <f>INDEX(Data!$BA$8:$BG$21,MATCH('Primary Reserve Ratio'!$A16,Data!$A$8:$A$21,0),MATCH('Primary Reserve Ratio'!$A$1,Data!$BA$7:$BG$7,0))</f>
        <v>0.316</v>
      </c>
      <c r="I16">
        <f>INDEX(Data!$BJ$8:$BP$21,MATCH('Primary Reserve Ratio'!$A16,Data!$A$8:$A$21,0),MATCH('Primary Reserve Ratio'!$A$1,Data!$BJ$7:$BP$7,0))</f>
        <v>0.26800000000000002</v>
      </c>
      <c r="J16">
        <f>INDEX(Data!$BS$8:$BY$21,MATCH('Primary Reserve Ratio'!$A16,Data!$A$8:$A$21,0),MATCH('Primary Reserve Ratio'!$A$1,Data!$BS$7:$BY$7,0))</f>
        <v>0.27400000000000002</v>
      </c>
    </row>
    <row r="17" spans="1:10">
      <c r="A17" t="s">
        <v>12</v>
      </c>
      <c r="B17">
        <v>0.28899999999999998</v>
      </c>
      <c r="C17">
        <v>0.312</v>
      </c>
      <c r="D17">
        <v>0.373</v>
      </c>
      <c r="E17">
        <f>INDEX(Data!$Z$8:$AF$21,MATCH('Primary Reserve Ratio'!$A17,Data!$A$8:$A$21,0),MATCH('Primary Reserve Ratio'!$A$1,Data!$Z$7:$AF$7,0))</f>
        <v>0.36099999999999999</v>
      </c>
      <c r="F17">
        <f>INDEX(Data!$AI$8:$AO$21,MATCH('Primary Reserve Ratio'!$A17,Data!$A$8:$A$21,0),MATCH('Primary Reserve Ratio'!$A$1,Data!$AI$7:$AO$7,0))</f>
        <v>0.34899999999999998</v>
      </c>
      <c r="G17">
        <f>INDEX(Data!$AR$8:$AX$21,MATCH('Primary Reserve Ratio'!$A17,Data!$A$8:$A$21,0),MATCH('Primary Reserve Ratio'!$A$1,Data!$AR$7:$AX$7,0))</f>
        <v>0.36899999999999999</v>
      </c>
      <c r="H17">
        <f>INDEX(Data!$BA$8:$BG$21,MATCH('Primary Reserve Ratio'!$A17,Data!$A$8:$A$21,0),MATCH('Primary Reserve Ratio'!$A$1,Data!$BA$7:$BG$7,0))</f>
        <v>0.28299999999999997</v>
      </c>
      <c r="I17">
        <f>INDEX(Data!$BJ$8:$BP$21,MATCH('Primary Reserve Ratio'!$A17,Data!$A$8:$A$21,0),MATCH('Primary Reserve Ratio'!$A$1,Data!$BJ$7:$BP$7,0))</f>
        <v>0.24299999999999999</v>
      </c>
      <c r="J17">
        <f>INDEX(Data!$BS$8:$BY$21,MATCH('Primary Reserve Ratio'!$A17,Data!$A$8:$A$21,0),MATCH('Primary Reserve Ratio'!$A$1,Data!$BS$7:$BY$7,0))</f>
        <v>0.33100000000000002</v>
      </c>
    </row>
    <row r="18" spans="1:10">
      <c r="A18" t="s">
        <v>13</v>
      </c>
      <c r="B18">
        <v>0.10199999999999999</v>
      </c>
      <c r="C18">
        <v>0.22800000000000001</v>
      </c>
      <c r="D18">
        <v>0.307</v>
      </c>
      <c r="E18">
        <f>INDEX(Data!$Z$8:$AF$21,MATCH('Primary Reserve Ratio'!$A18,Data!$A$8:$A$21,0),MATCH('Primary Reserve Ratio'!$A$1,Data!$Z$7:$AF$7,0))</f>
        <v>0.307</v>
      </c>
      <c r="F18">
        <f>INDEX(Data!$AI$8:$AO$21,MATCH('Primary Reserve Ratio'!$A18,Data!$A$8:$A$21,0),MATCH('Primary Reserve Ratio'!$A$1,Data!$AI$7:$AO$7,0))</f>
        <v>0.32500000000000001</v>
      </c>
      <c r="G18">
        <f>INDEX(Data!$AR$8:$AX$21,MATCH('Primary Reserve Ratio'!$A18,Data!$A$8:$A$21,0),MATCH('Primary Reserve Ratio'!$A$1,Data!$AR$7:$AX$7,0))</f>
        <v>0.35299999999999998</v>
      </c>
      <c r="H18">
        <f>INDEX(Data!$BA$8:$BG$21,MATCH('Primary Reserve Ratio'!$A18,Data!$A$8:$A$21,0),MATCH('Primary Reserve Ratio'!$A$1,Data!$BA$7:$BG$7,0))</f>
        <v>0.26300000000000001</v>
      </c>
      <c r="I18">
        <f>INDEX(Data!$BJ$8:$BP$21,MATCH('Primary Reserve Ratio'!$A18,Data!$A$8:$A$21,0),MATCH('Primary Reserve Ratio'!$A$1,Data!$BJ$7:$BP$7,0))</f>
        <v>0.246</v>
      </c>
      <c r="J18">
        <f>INDEX(Data!$BS$8:$BY$21,MATCH('Primary Reserve Ratio'!$A18,Data!$A$8:$A$21,0),MATCH('Primary Reserve Ratio'!$A$1,Data!$BS$7:$BY$7,0))</f>
        <v>0.28899999999999998</v>
      </c>
    </row>
    <row r="19" spans="1:10">
      <c r="A19" t="s">
        <v>14</v>
      </c>
      <c r="B19">
        <v>0.29799999999999999</v>
      </c>
      <c r="C19">
        <v>0.25700000000000001</v>
      </c>
      <c r="D19">
        <v>0.26200000000000001</v>
      </c>
      <c r="E19">
        <f>INDEX(Data!$Z$8:$AF$21,MATCH('Primary Reserve Ratio'!$A19,Data!$A$8:$A$21,0),MATCH('Primary Reserve Ratio'!$A$1,Data!$Z$7:$AF$7,0))</f>
        <v>0.25</v>
      </c>
      <c r="F19">
        <f>INDEX(Data!$AI$8:$AO$21,MATCH('Primary Reserve Ratio'!$A19,Data!$A$8:$A$21,0),MATCH('Primary Reserve Ratio'!$A$1,Data!$AI$7:$AO$7,0))</f>
        <v>0.24299999999999999</v>
      </c>
      <c r="G19">
        <f>INDEX(Data!$AR$8:$AX$21,MATCH('Primary Reserve Ratio'!$A19,Data!$A$8:$A$21,0),MATCH('Primary Reserve Ratio'!$A$1,Data!$AR$7:$AX$7,0))</f>
        <v>0.21199999999999999</v>
      </c>
      <c r="H19">
        <f>INDEX(Data!$BA$8:$BG$21,MATCH('Primary Reserve Ratio'!$A19,Data!$A$8:$A$21,0),MATCH('Primary Reserve Ratio'!$A$1,Data!$BA$7:$BG$7,0))</f>
        <v>0.27</v>
      </c>
      <c r="I19">
        <f>INDEX(Data!$BJ$8:$BP$21,MATCH('Primary Reserve Ratio'!$A19,Data!$A$8:$A$21,0),MATCH('Primary Reserve Ratio'!$A$1,Data!$BJ$7:$BP$7,0))</f>
        <v>0.27400000000000002</v>
      </c>
      <c r="J19">
        <f>INDEX(Data!$BS$8:$BY$21,MATCH('Primary Reserve Ratio'!$A19,Data!$A$8:$A$21,0),MATCH('Primary Reserve Ratio'!$A$1,Data!$BS$7:$BY$7,0))</f>
        <v>0.26900000000000002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8.875" defaultRowHeight="15.75"/>
  <cols>
    <col min="1" max="1" width="16.625" bestFit="1" customWidth="1"/>
    <col min="2" max="3" width="11.125" customWidth="1"/>
    <col min="4" max="4" width="10.375" customWidth="1"/>
  </cols>
  <sheetData>
    <row r="1" spans="1:10">
      <c r="A1" t="s">
        <v>35</v>
      </c>
    </row>
    <row r="2" spans="1:10" hidden="1">
      <c r="A2" t="str">
        <f>CONCATENATE(A1, " - selective admission")</f>
        <v>Primary reserve score - selective admission</v>
      </c>
    </row>
    <row r="3" spans="1:10" hidden="1">
      <c r="A3" t="str">
        <f>CONCATENATE(A1, " - open admission")</f>
        <v>Primary reserve score - open admission</v>
      </c>
    </row>
    <row r="5" spans="1:10">
      <c r="B5" t="s">
        <v>39</v>
      </c>
      <c r="C5" t="s">
        <v>38</v>
      </c>
      <c r="D5" t="s">
        <v>37</v>
      </c>
      <c r="E5" t="s">
        <v>21</v>
      </c>
      <c r="F5" t="s">
        <v>22</v>
      </c>
      <c r="G5" t="s">
        <v>25</v>
      </c>
      <c r="H5" t="s">
        <v>27</v>
      </c>
      <c r="I5" t="s">
        <v>28</v>
      </c>
      <c r="J5" t="s">
        <v>29</v>
      </c>
    </row>
    <row r="6" spans="1:10">
      <c r="A6" t="s">
        <v>1</v>
      </c>
      <c r="B6">
        <v>4</v>
      </c>
      <c r="C6">
        <v>4</v>
      </c>
      <c r="D6">
        <v>5</v>
      </c>
      <c r="E6">
        <f>INDEX(Data!$Z$8:$AF$21,MATCH('Primary Reserve Score'!$A6,Data!$A$8:$A$21,0),MATCH('Primary Reserve Score'!$A$1,Data!$Z$7:$AF$7,0))</f>
        <v>4</v>
      </c>
      <c r="F6">
        <f>INDEX(Data!$AI$8:$AO$21,MATCH('Primary Reserve Score'!$A6,Data!$A$8:$A$21,0),MATCH('Primary Reserve Score'!$A$1,Data!$AI$7:$AO$7,0))</f>
        <v>5</v>
      </c>
      <c r="G6">
        <f>INDEX(Data!$AR$8:$AX$21,MATCH('Primary Reserve Score'!$A6,Data!$A$8:$A$21,0),MATCH('Primary Reserve Score'!$A$1,Data!$AR$7:$AX$7,0))</f>
        <v>4</v>
      </c>
      <c r="H6">
        <f>INDEX(Data!$BA$8:$BG$21,MATCH('Primary Reserve Score'!$A6,Data!$A$8:$A$21,0),MATCH('Primary Reserve Score'!$A$1,Data!$BA$7:$BG$7,0))</f>
        <v>4</v>
      </c>
      <c r="I6">
        <f>INDEX(Data!$BJ$8:$BP$21,MATCH('Primary Reserve Score'!$A6,Data!$A$8:$A$21,0),MATCH('Primary Reserve Score'!$A$1,Data!$BJ$7:$BP$7,0))</f>
        <v>4</v>
      </c>
      <c r="J6">
        <f>INDEX(Data!$BS$8:$BY$21,MATCH('Primary Reserve Score'!$A6,Data!$A$8:$A$21,0),MATCH('Primary Reserve Score'!$A$1,Data!$BS$7:$BY$7,0))</f>
        <v>4</v>
      </c>
    </row>
    <row r="7" spans="1:10">
      <c r="A7" t="s">
        <v>2</v>
      </c>
      <c r="B7">
        <v>3</v>
      </c>
      <c r="C7">
        <v>2</v>
      </c>
      <c r="D7">
        <v>1</v>
      </c>
      <c r="E7">
        <f>INDEX(Data!$Z$8:$AF$21,MATCH('Primary Reserve Score'!$A7,Data!$A$8:$A$21,0),MATCH('Primary Reserve Score'!$A$1,Data!$Z$7:$AF$7,0))</f>
        <v>2</v>
      </c>
      <c r="F7">
        <f>INDEX(Data!$AI$8:$AO$21,MATCH('Primary Reserve Score'!$A7,Data!$A$8:$A$21,0),MATCH('Primary Reserve Score'!$A$1,Data!$AI$7:$AO$7,0))</f>
        <v>3</v>
      </c>
      <c r="G7">
        <f>INDEX(Data!$AR$8:$AX$21,MATCH('Primary Reserve Score'!$A7,Data!$A$8:$A$21,0),MATCH('Primary Reserve Score'!$A$1,Data!$AR$7:$AX$7,0))</f>
        <v>3</v>
      </c>
      <c r="H7">
        <f>INDEX(Data!$BA$8:$BG$21,MATCH('Primary Reserve Score'!$A7,Data!$A$8:$A$21,0),MATCH('Primary Reserve Score'!$A$1,Data!$BA$7:$BG$7,0))</f>
        <v>2</v>
      </c>
      <c r="I7">
        <f>INDEX(Data!$BJ$8:$BP$21,MATCH('Primary Reserve Score'!$A7,Data!$A$8:$A$21,0),MATCH('Primary Reserve Score'!$A$1,Data!$BJ$7:$BP$7,0))</f>
        <v>3</v>
      </c>
      <c r="J7">
        <f>INDEX(Data!$BS$8:$BY$21,MATCH('Primary Reserve Score'!$A7,Data!$A$8:$A$21,0),MATCH('Primary Reserve Score'!$A$1,Data!$BS$7:$BY$7,0))</f>
        <v>2</v>
      </c>
    </row>
    <row r="8" spans="1:10">
      <c r="A8" t="s">
        <v>3</v>
      </c>
      <c r="B8">
        <v>4</v>
      </c>
      <c r="C8">
        <v>4</v>
      </c>
      <c r="D8">
        <v>4</v>
      </c>
      <c r="E8">
        <f>INDEX(Data!$Z$8:$AF$21,MATCH('Primary Reserve Score'!$A8,Data!$A$8:$A$21,0),MATCH('Primary Reserve Score'!$A$1,Data!$Z$7:$AF$7,0))</f>
        <v>4</v>
      </c>
      <c r="F8">
        <f>INDEX(Data!$AI$8:$AO$21,MATCH('Primary Reserve Score'!$A8,Data!$A$8:$A$21,0),MATCH('Primary Reserve Score'!$A$1,Data!$AI$7:$AO$7,0))</f>
        <v>4</v>
      </c>
      <c r="G8">
        <f>INDEX(Data!$AR$8:$AX$21,MATCH('Primary Reserve Score'!$A8,Data!$A$8:$A$21,0),MATCH('Primary Reserve Score'!$A$1,Data!$AR$7:$AX$7,0))</f>
        <v>4</v>
      </c>
      <c r="H8">
        <f>INDEX(Data!$BA$8:$BG$21,MATCH('Primary Reserve Score'!$A8,Data!$A$8:$A$21,0),MATCH('Primary Reserve Score'!$A$1,Data!$BA$7:$BG$7,0))</f>
        <v>4</v>
      </c>
      <c r="I8">
        <f>INDEX(Data!$BJ$8:$BP$21,MATCH('Primary Reserve Score'!$A8,Data!$A$8:$A$21,0),MATCH('Primary Reserve Score'!$A$1,Data!$BJ$7:$BP$7,0))</f>
        <v>3</v>
      </c>
      <c r="J8">
        <f>INDEX(Data!$BS$8:$BY$21,MATCH('Primary Reserve Score'!$A8,Data!$A$8:$A$21,0),MATCH('Primary Reserve Score'!$A$1,Data!$BS$7:$BY$7,0))</f>
        <v>4</v>
      </c>
    </row>
    <row r="9" spans="1:10">
      <c r="A9" t="s">
        <v>4</v>
      </c>
      <c r="B9">
        <v>5</v>
      </c>
      <c r="C9">
        <v>5</v>
      </c>
      <c r="D9">
        <v>5</v>
      </c>
      <c r="E9">
        <f>INDEX(Data!$Z$8:$AF$21,MATCH('Primary Reserve Score'!$A9,Data!$A$8:$A$21,0),MATCH('Primary Reserve Score'!$A$1,Data!$Z$7:$AF$7,0))</f>
        <v>5</v>
      </c>
      <c r="F9">
        <f>INDEX(Data!$AI$8:$AO$21,MATCH('Primary Reserve Score'!$A9,Data!$A$8:$A$21,0),MATCH('Primary Reserve Score'!$A$1,Data!$AI$7:$AO$7,0))</f>
        <v>5</v>
      </c>
      <c r="G9">
        <f>INDEX(Data!$AR$8:$AX$21,MATCH('Primary Reserve Score'!$A9,Data!$A$8:$A$21,0),MATCH('Primary Reserve Score'!$A$1,Data!$AR$7:$AX$7,0))</f>
        <v>5</v>
      </c>
      <c r="H9">
        <f>INDEX(Data!$BA$8:$BG$21,MATCH('Primary Reserve Score'!$A9,Data!$A$8:$A$21,0),MATCH('Primary Reserve Score'!$A$1,Data!$BA$7:$BG$7,0))</f>
        <v>4</v>
      </c>
      <c r="I9">
        <f>INDEX(Data!$BJ$8:$BP$21,MATCH('Primary Reserve Score'!$A9,Data!$A$8:$A$21,0),MATCH('Primary Reserve Score'!$A$1,Data!$BJ$7:$BP$7,0))</f>
        <v>4</v>
      </c>
      <c r="J9">
        <f>INDEX(Data!$BS$8:$BY$21,MATCH('Primary Reserve Score'!$A9,Data!$A$8:$A$21,0),MATCH('Primary Reserve Score'!$A$1,Data!$BS$7:$BY$7,0))</f>
        <v>5</v>
      </c>
    </row>
    <row r="10" spans="1:10">
      <c r="A10" t="s">
        <v>5</v>
      </c>
      <c r="B10">
        <v>5</v>
      </c>
      <c r="C10">
        <v>5</v>
      </c>
      <c r="D10">
        <v>5</v>
      </c>
      <c r="E10">
        <f>INDEX(Data!$Z$8:$AF$21,MATCH('Primary Reserve Score'!$A10,Data!$A$8:$A$21,0),MATCH('Primary Reserve Score'!$A$1,Data!$Z$7:$AF$7,0))</f>
        <v>5</v>
      </c>
      <c r="F10">
        <f>INDEX(Data!$AI$8:$AO$21,MATCH('Primary Reserve Score'!$A10,Data!$A$8:$A$21,0),MATCH('Primary Reserve Score'!$A$1,Data!$AI$7:$AO$7,0))</f>
        <v>5</v>
      </c>
      <c r="G10">
        <f>INDEX(Data!$AR$8:$AX$21,MATCH('Primary Reserve Score'!$A10,Data!$A$8:$A$21,0),MATCH('Primary Reserve Score'!$A$1,Data!$AR$7:$AX$7,0))</f>
        <v>5</v>
      </c>
      <c r="H10">
        <f>INDEX(Data!$BA$8:$BG$21,MATCH('Primary Reserve Score'!$A10,Data!$A$8:$A$21,0),MATCH('Primary Reserve Score'!$A$1,Data!$BA$7:$BG$7,0))</f>
        <v>4</v>
      </c>
      <c r="I10">
        <f>INDEX(Data!$BJ$8:$BP$21,MATCH('Primary Reserve Score'!$A10,Data!$A$8:$A$21,0),MATCH('Primary Reserve Score'!$A$1,Data!$BJ$7:$BP$7,0))</f>
        <v>4</v>
      </c>
      <c r="J10">
        <f>INDEX(Data!$BS$8:$BY$21,MATCH('Primary Reserve Score'!$A10,Data!$A$8:$A$21,0),MATCH('Primary Reserve Score'!$A$1,Data!$BS$7:$BY$7,0))</f>
        <v>4</v>
      </c>
    </row>
    <row r="11" spans="1:10">
      <c r="A11" t="s">
        <v>6</v>
      </c>
      <c r="B11">
        <v>5</v>
      </c>
      <c r="C11">
        <v>5</v>
      </c>
      <c r="D11">
        <v>5</v>
      </c>
      <c r="E11">
        <f>INDEX(Data!$Z$8:$AF$21,MATCH('Primary Reserve Score'!$A11,Data!$A$8:$A$21,0),MATCH('Primary Reserve Score'!$A$1,Data!$Z$7:$AF$7,0))</f>
        <v>5</v>
      </c>
      <c r="F11">
        <f>INDEX(Data!$AI$8:$AO$21,MATCH('Primary Reserve Score'!$A11,Data!$A$8:$A$21,0),MATCH('Primary Reserve Score'!$A$1,Data!$AI$7:$AO$7,0))</f>
        <v>5</v>
      </c>
      <c r="G11">
        <f>INDEX(Data!$AR$8:$AX$21,MATCH('Primary Reserve Score'!$A11,Data!$A$8:$A$21,0),MATCH('Primary Reserve Score'!$A$1,Data!$AR$7:$AX$7,0))</f>
        <v>5</v>
      </c>
      <c r="H11">
        <f>INDEX(Data!$BA$8:$BG$21,MATCH('Primary Reserve Score'!$A11,Data!$A$8:$A$21,0),MATCH('Primary Reserve Score'!$A$1,Data!$BA$7:$BG$7,0))</f>
        <v>5</v>
      </c>
      <c r="I11">
        <f>INDEX(Data!$BJ$8:$BP$21,MATCH('Primary Reserve Score'!$A11,Data!$A$8:$A$21,0),MATCH('Primary Reserve Score'!$A$1,Data!$BJ$7:$BP$7,0))</f>
        <v>5</v>
      </c>
      <c r="J11">
        <f>INDEX(Data!$BS$8:$BY$21,MATCH('Primary Reserve Score'!$A11,Data!$A$8:$A$21,0),MATCH('Primary Reserve Score'!$A$1,Data!$BS$7:$BY$7,0))</f>
        <v>5</v>
      </c>
    </row>
    <row r="12" spans="1:10">
      <c r="A12" t="s">
        <v>7</v>
      </c>
      <c r="B12">
        <v>5</v>
      </c>
      <c r="C12">
        <v>5</v>
      </c>
      <c r="D12">
        <v>5</v>
      </c>
      <c r="E12">
        <f>INDEX(Data!$Z$8:$AF$21,MATCH('Primary Reserve Score'!$A12,Data!$A$8:$A$21,0),MATCH('Primary Reserve Score'!$A$1,Data!$Z$7:$AF$7,0))</f>
        <v>4</v>
      </c>
      <c r="F12">
        <f>INDEX(Data!$AI$8:$AO$21,MATCH('Primary Reserve Score'!$A12,Data!$A$8:$A$21,0),MATCH('Primary Reserve Score'!$A$1,Data!$AI$7:$AO$7,0))</f>
        <v>4</v>
      </c>
      <c r="G12">
        <f>INDEX(Data!$AR$8:$AX$21,MATCH('Primary Reserve Score'!$A12,Data!$A$8:$A$21,0),MATCH('Primary Reserve Score'!$A$1,Data!$AR$7:$AX$7,0))</f>
        <v>4</v>
      </c>
      <c r="H12">
        <f>INDEX(Data!$BA$8:$BG$21,MATCH('Primary Reserve Score'!$A12,Data!$A$8:$A$21,0),MATCH('Primary Reserve Score'!$A$1,Data!$BA$7:$BG$7,0))</f>
        <v>4</v>
      </c>
      <c r="I12">
        <f>INDEX(Data!$BJ$8:$BP$21,MATCH('Primary Reserve Score'!$A12,Data!$A$8:$A$21,0),MATCH('Primary Reserve Score'!$A$1,Data!$BJ$7:$BP$7,0))</f>
        <v>4</v>
      </c>
      <c r="J12">
        <f>INDEX(Data!$BS$8:$BY$21,MATCH('Primary Reserve Score'!$A12,Data!$A$8:$A$21,0),MATCH('Primary Reserve Score'!$A$1,Data!$BS$7:$BY$7,0))</f>
        <v>4</v>
      </c>
    </row>
    <row r="13" spans="1:10">
      <c r="A13" t="s">
        <v>8</v>
      </c>
      <c r="B13">
        <v>4</v>
      </c>
      <c r="C13">
        <v>4</v>
      </c>
      <c r="D13">
        <v>5</v>
      </c>
      <c r="E13">
        <f>INDEX(Data!$Z$8:$AF$21,MATCH('Primary Reserve Score'!$A13,Data!$A$8:$A$21,0),MATCH('Primary Reserve Score'!$A$1,Data!$Z$7:$AF$7,0))</f>
        <v>5</v>
      </c>
      <c r="F13">
        <f>INDEX(Data!$AI$8:$AO$21,MATCH('Primary Reserve Score'!$A13,Data!$A$8:$A$21,0),MATCH('Primary Reserve Score'!$A$1,Data!$AI$7:$AO$7,0))</f>
        <v>5</v>
      </c>
      <c r="G13">
        <f>INDEX(Data!$AR$8:$AX$21,MATCH('Primary Reserve Score'!$A13,Data!$A$8:$A$21,0),MATCH('Primary Reserve Score'!$A$1,Data!$AR$7:$AX$7,0))</f>
        <v>4</v>
      </c>
      <c r="H13">
        <f>INDEX(Data!$BA$8:$BG$21,MATCH('Primary Reserve Score'!$A13,Data!$A$8:$A$21,0),MATCH('Primary Reserve Score'!$A$1,Data!$BA$7:$BG$7,0))</f>
        <v>4</v>
      </c>
      <c r="I13">
        <f>INDEX(Data!$BJ$8:$BP$21,MATCH('Primary Reserve Score'!$A13,Data!$A$8:$A$21,0),MATCH('Primary Reserve Score'!$A$1,Data!$BJ$7:$BP$7,0))</f>
        <v>3</v>
      </c>
      <c r="J13">
        <f>INDEX(Data!$BS$8:$BY$21,MATCH('Primary Reserve Score'!$A13,Data!$A$8:$A$21,0),MATCH('Primary Reserve Score'!$A$1,Data!$BS$7:$BY$7,0))</f>
        <v>4</v>
      </c>
    </row>
    <row r="14" spans="1:10">
      <c r="A14" t="s">
        <v>9</v>
      </c>
      <c r="B14">
        <v>4</v>
      </c>
      <c r="C14">
        <v>4</v>
      </c>
      <c r="D14">
        <v>4</v>
      </c>
      <c r="E14">
        <f>INDEX(Data!$Z$8:$AF$21,MATCH('Primary Reserve Score'!$A14,Data!$A$8:$A$21,0),MATCH('Primary Reserve Score'!$A$1,Data!$Z$7:$AF$7,0))</f>
        <v>4</v>
      </c>
      <c r="F14">
        <f>INDEX(Data!$AI$8:$AO$21,MATCH('Primary Reserve Score'!$A14,Data!$A$8:$A$21,0),MATCH('Primary Reserve Score'!$A$1,Data!$AI$7:$AO$7,0))</f>
        <v>4</v>
      </c>
      <c r="G14">
        <f>INDEX(Data!$AR$8:$AX$21,MATCH('Primary Reserve Score'!$A14,Data!$A$8:$A$21,0),MATCH('Primary Reserve Score'!$A$1,Data!$AR$7:$AX$7,0))</f>
        <v>4</v>
      </c>
      <c r="H14">
        <f>INDEX(Data!$BA$8:$BG$21,MATCH('Primary Reserve Score'!$A14,Data!$A$8:$A$21,0),MATCH('Primary Reserve Score'!$A$1,Data!$BA$7:$BG$7,0))</f>
        <v>4</v>
      </c>
      <c r="I14">
        <f>INDEX(Data!$BJ$8:$BP$21,MATCH('Primary Reserve Score'!$A14,Data!$A$8:$A$21,0),MATCH('Primary Reserve Score'!$A$1,Data!$BJ$7:$BP$7,0))</f>
        <v>4</v>
      </c>
      <c r="J14">
        <f>INDEX(Data!$BS$8:$BY$21,MATCH('Primary Reserve Score'!$A14,Data!$A$8:$A$21,0),MATCH('Primary Reserve Score'!$A$1,Data!$BS$7:$BY$7,0))</f>
        <v>4</v>
      </c>
    </row>
    <row r="15" spans="1:10">
      <c r="A15" t="s">
        <v>10</v>
      </c>
      <c r="B15">
        <v>4</v>
      </c>
      <c r="C15">
        <v>4</v>
      </c>
      <c r="D15">
        <v>4</v>
      </c>
      <c r="E15">
        <f>INDEX(Data!$Z$8:$AF$21,MATCH('Primary Reserve Score'!$A15,Data!$A$8:$A$21,0),MATCH('Primary Reserve Score'!$A$1,Data!$Z$7:$AF$7,0))</f>
        <v>4</v>
      </c>
      <c r="F15">
        <f>INDEX(Data!$AI$8:$AO$21,MATCH('Primary Reserve Score'!$A15,Data!$A$8:$A$21,0),MATCH('Primary Reserve Score'!$A$1,Data!$AI$7:$AO$7,0))</f>
        <v>4</v>
      </c>
      <c r="G15">
        <f>INDEX(Data!$AR$8:$AX$21,MATCH('Primary Reserve Score'!$A15,Data!$A$8:$A$21,0),MATCH('Primary Reserve Score'!$A$1,Data!$AR$7:$AX$7,0))</f>
        <v>4</v>
      </c>
      <c r="H15">
        <f>INDEX(Data!$BA$8:$BG$21,MATCH('Primary Reserve Score'!$A15,Data!$A$8:$A$21,0),MATCH('Primary Reserve Score'!$A$1,Data!$BA$7:$BG$7,0))</f>
        <v>4</v>
      </c>
      <c r="I15">
        <f>INDEX(Data!$BJ$8:$BP$21,MATCH('Primary Reserve Score'!$A15,Data!$A$8:$A$21,0),MATCH('Primary Reserve Score'!$A$1,Data!$BJ$7:$BP$7,0))</f>
        <v>3</v>
      </c>
      <c r="J15">
        <f>INDEX(Data!$BS$8:$BY$21,MATCH('Primary Reserve Score'!$A15,Data!$A$8:$A$21,0),MATCH('Primary Reserve Score'!$A$1,Data!$BS$7:$BY$7,0))</f>
        <v>4</v>
      </c>
    </row>
    <row r="16" spans="1:10">
      <c r="A16" t="s">
        <v>11</v>
      </c>
      <c r="B16">
        <v>4</v>
      </c>
      <c r="C16">
        <v>4</v>
      </c>
      <c r="D16">
        <v>4</v>
      </c>
      <c r="E16">
        <f>INDEX(Data!$Z$8:$AF$21,MATCH('Primary Reserve Score'!$A16,Data!$A$8:$A$21,0),MATCH('Primary Reserve Score'!$A$1,Data!$Z$7:$AF$7,0))</f>
        <v>4</v>
      </c>
      <c r="F16">
        <f>INDEX(Data!$AI$8:$AO$21,MATCH('Primary Reserve Score'!$A16,Data!$A$8:$A$21,0),MATCH('Primary Reserve Score'!$A$1,Data!$AI$7:$AO$7,0))</f>
        <v>4</v>
      </c>
      <c r="G16">
        <f>INDEX(Data!$AR$8:$AX$21,MATCH('Primary Reserve Score'!$A16,Data!$A$8:$A$21,0),MATCH('Primary Reserve Score'!$A$1,Data!$AR$7:$AX$7,0))</f>
        <v>4</v>
      </c>
      <c r="H16">
        <f>INDEX(Data!$BA$8:$BG$21,MATCH('Primary Reserve Score'!$A16,Data!$A$8:$A$21,0),MATCH('Primary Reserve Score'!$A$1,Data!$BA$7:$BG$7,0))</f>
        <v>4</v>
      </c>
      <c r="I16">
        <f>INDEX(Data!$BJ$8:$BP$21,MATCH('Primary Reserve Score'!$A16,Data!$A$8:$A$21,0),MATCH('Primary Reserve Score'!$A$1,Data!$BJ$7:$BP$7,0))</f>
        <v>4</v>
      </c>
      <c r="J16">
        <f>INDEX(Data!$BS$8:$BY$21,MATCH('Primary Reserve Score'!$A16,Data!$A$8:$A$21,0),MATCH('Primary Reserve Score'!$A$1,Data!$BS$7:$BY$7,0))</f>
        <v>4</v>
      </c>
    </row>
    <row r="17" spans="1:10">
      <c r="A17" t="s">
        <v>12</v>
      </c>
      <c r="B17">
        <v>4</v>
      </c>
      <c r="C17">
        <v>4</v>
      </c>
      <c r="D17">
        <v>4</v>
      </c>
      <c r="E17">
        <f>INDEX(Data!$Z$8:$AF$21,MATCH('Primary Reserve Score'!$A17,Data!$A$8:$A$21,0),MATCH('Primary Reserve Score'!$A$1,Data!$Z$7:$AF$7,0))</f>
        <v>4</v>
      </c>
      <c r="F17">
        <f>INDEX(Data!$AI$8:$AO$21,MATCH('Primary Reserve Score'!$A17,Data!$A$8:$A$21,0),MATCH('Primary Reserve Score'!$A$1,Data!$AI$7:$AO$7,0))</f>
        <v>4</v>
      </c>
      <c r="G17">
        <f>INDEX(Data!$AR$8:$AX$21,MATCH('Primary Reserve Score'!$A17,Data!$A$8:$A$21,0),MATCH('Primary Reserve Score'!$A$1,Data!$AR$7:$AX$7,0))</f>
        <v>4</v>
      </c>
      <c r="H17">
        <f>INDEX(Data!$BA$8:$BG$21,MATCH('Primary Reserve Score'!$A17,Data!$A$8:$A$21,0),MATCH('Primary Reserve Score'!$A$1,Data!$BA$7:$BG$7,0))</f>
        <v>4</v>
      </c>
      <c r="I17">
        <f>INDEX(Data!$BJ$8:$BP$21,MATCH('Primary Reserve Score'!$A17,Data!$A$8:$A$21,0),MATCH('Primary Reserve Score'!$A$1,Data!$BJ$7:$BP$7,0))</f>
        <v>3</v>
      </c>
      <c r="J17">
        <f>INDEX(Data!$BS$8:$BY$21,MATCH('Primary Reserve Score'!$A17,Data!$A$8:$A$21,0),MATCH('Primary Reserve Score'!$A$1,Data!$BS$7:$BY$7,0))</f>
        <v>4</v>
      </c>
    </row>
    <row r="18" spans="1:10">
      <c r="A18" t="s">
        <v>13</v>
      </c>
      <c r="B18">
        <v>3</v>
      </c>
      <c r="C18">
        <v>3</v>
      </c>
      <c r="D18">
        <v>4</v>
      </c>
      <c r="E18">
        <f>INDEX(Data!$Z$8:$AF$21,MATCH('Primary Reserve Score'!$A18,Data!$A$8:$A$21,0),MATCH('Primary Reserve Score'!$A$1,Data!$Z$7:$AF$7,0))</f>
        <v>4</v>
      </c>
      <c r="F18">
        <f>INDEX(Data!$AI$8:$AO$21,MATCH('Primary Reserve Score'!$A18,Data!$A$8:$A$21,0),MATCH('Primary Reserve Score'!$A$1,Data!$AI$7:$AO$7,0))</f>
        <v>4</v>
      </c>
      <c r="G18">
        <f>INDEX(Data!$AR$8:$AX$21,MATCH('Primary Reserve Score'!$A18,Data!$A$8:$A$21,0),MATCH('Primary Reserve Score'!$A$1,Data!$AR$7:$AX$7,0))</f>
        <v>4</v>
      </c>
      <c r="H18">
        <f>INDEX(Data!$BA$8:$BG$21,MATCH('Primary Reserve Score'!$A18,Data!$A$8:$A$21,0),MATCH('Primary Reserve Score'!$A$1,Data!$BA$7:$BG$7,0))</f>
        <v>4</v>
      </c>
      <c r="I18">
        <f>INDEX(Data!$BJ$8:$BP$21,MATCH('Primary Reserve Score'!$A18,Data!$A$8:$A$21,0),MATCH('Primary Reserve Score'!$A$1,Data!$BJ$7:$BP$7,0))</f>
        <v>3</v>
      </c>
      <c r="J18">
        <f>INDEX(Data!$BS$8:$BY$21,MATCH('Primary Reserve Score'!$A18,Data!$A$8:$A$21,0),MATCH('Primary Reserve Score'!$A$1,Data!$BS$7:$BY$7,0))</f>
        <v>4</v>
      </c>
    </row>
    <row r="19" spans="1:10">
      <c r="A19" t="s">
        <v>14</v>
      </c>
      <c r="B19">
        <v>4</v>
      </c>
      <c r="C19">
        <v>4</v>
      </c>
      <c r="D19">
        <v>4</v>
      </c>
      <c r="E19">
        <f>INDEX(Data!$Z$8:$AF$21,MATCH('Primary Reserve Score'!$A19,Data!$A$8:$A$21,0),MATCH('Primary Reserve Score'!$A$1,Data!$Z$7:$AF$7,0))</f>
        <v>4</v>
      </c>
      <c r="F19">
        <f>INDEX(Data!$AI$8:$AO$21,MATCH('Primary Reserve Score'!$A19,Data!$A$8:$A$21,0),MATCH('Primary Reserve Score'!$A$1,Data!$AI$7:$AO$7,0))</f>
        <v>3</v>
      </c>
      <c r="G19">
        <f>INDEX(Data!$AR$8:$AX$21,MATCH('Primary Reserve Score'!$A19,Data!$A$8:$A$21,0),MATCH('Primary Reserve Score'!$A$1,Data!$AR$7:$AX$7,0))</f>
        <v>3</v>
      </c>
      <c r="H19">
        <f>INDEX(Data!$BA$8:$BG$21,MATCH('Primary Reserve Score'!$A19,Data!$A$8:$A$21,0),MATCH('Primary Reserve Score'!$A$1,Data!$BA$7:$BG$7,0))</f>
        <v>4</v>
      </c>
      <c r="I19">
        <f>INDEX(Data!$BJ$8:$BP$21,MATCH('Primary Reserve Score'!$A19,Data!$A$8:$A$21,0),MATCH('Primary Reserve Score'!$A$1,Data!$BJ$7:$BP$7,0))</f>
        <v>4</v>
      </c>
      <c r="J19">
        <f>INDEX(Data!$BS$8:$BY$21,MATCH('Primary Reserve Score'!$A19,Data!$A$8:$A$21,0),MATCH('Primary Reserve Score'!$A$1,Data!$BS$7:$BY$7,0))</f>
        <v>4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C1" workbookViewId="0">
      <selection activeCell="C1" sqref="C1"/>
    </sheetView>
  </sheetViews>
  <sheetFormatPr defaultColWidth="8.875" defaultRowHeight="15.75"/>
  <cols>
    <col min="1" max="2" width="12.625" hidden="1" customWidth="1"/>
    <col min="3" max="3" width="18.625" bestFit="1" customWidth="1"/>
  </cols>
  <sheetData>
    <row r="1" spans="1:12">
      <c r="C1" t="s">
        <v>1</v>
      </c>
    </row>
    <row r="3" spans="1:12">
      <c r="D3" t="s">
        <v>39</v>
      </c>
      <c r="E3" t="s">
        <v>38</v>
      </c>
      <c r="F3" t="s">
        <v>37</v>
      </c>
      <c r="G3" t="s">
        <v>21</v>
      </c>
      <c r="H3" t="s">
        <v>22</v>
      </c>
      <c r="I3" t="s">
        <v>25</v>
      </c>
      <c r="J3" t="s">
        <v>27</v>
      </c>
      <c r="K3" t="s">
        <v>28</v>
      </c>
      <c r="L3" t="s">
        <v>29</v>
      </c>
    </row>
    <row r="4" spans="1:12">
      <c r="A4" t="s">
        <v>16</v>
      </c>
      <c r="B4" t="s">
        <v>17</v>
      </c>
      <c r="C4" t="s">
        <v>36</v>
      </c>
      <c r="D4">
        <f>INDEX(Data!$B$8:$H$21,MATCH($C$1,Data!$A$8:$A$21,0),MATCH($C4,Data!$B$7:$H$7,0))</f>
        <v>3.9</v>
      </c>
      <c r="E4">
        <f>INDEX(Data!$J$8:$P$21,MATCH($C$1,Data!$A$8:$A$21,0),MATCH($C4,Data!$J$7:$P$7,0))</f>
        <v>3.4</v>
      </c>
      <c r="F4">
        <f>INDEX(Data!$R$8:$X$21,MATCH($C$1,Data!$A$8:$A$21,0),MATCH($C4,Data!$R$7:$X$7,0))</f>
        <v>4.7</v>
      </c>
      <c r="G4">
        <f>INDEX(Data!$Z$8:$AF$21,MATCH(BGSU!$C$1,Data!$A$8:$A$21,0),MATCH(BGSU!$C4,Data!$Z$7:$AF$7,0))</f>
        <v>4</v>
      </c>
      <c r="H4">
        <f>INDEX(Data!$AI$8:$AO$21,MATCH(BGSU!$C$1,Data!$A$8:$A$21,0),MATCH(BGSU!$C4,Data!$AI$7:$AO$7,0))</f>
        <v>4.5</v>
      </c>
      <c r="I4">
        <f>INDEX(Data!$AR$8:$AX$21,MATCH(BGSU!$C$1,Data!$A$8:$A$21,0),MATCH(BGSU!$C4,Data!$AR$7:$AX$7,0))</f>
        <v>4.2</v>
      </c>
      <c r="J4">
        <f>INDEX(Data!$BA$8:$BG$21,MATCH(BGSU!$C$1,Data!$A$8:$A$21,0),MATCH(BGSU!$C4,Data!$BA$7:$BG$7,0))</f>
        <v>3.9</v>
      </c>
      <c r="K4">
        <f>INDEX(Data!$BJ$8:$BP$21,MATCH(BGSU!$C$1,Data!$A$8:$A$21,0),MATCH(BGSU!$C4,Data!$BJ$7:$BP$7,0))</f>
        <v>3.2</v>
      </c>
      <c r="L4">
        <f>INDEX(Data!$BS$8:$BY$21,MATCH(BGSU!$C$1,Data!$A$8:$A$21,0),MATCH(BGSU!$C4,Data!$BS$7:$BY$7,0))</f>
        <v>3.4</v>
      </c>
    </row>
    <row r="5" spans="1:12" s="40" customFormat="1">
      <c r="A5" s="40" t="s">
        <v>16</v>
      </c>
      <c r="B5" s="40" t="s">
        <v>18</v>
      </c>
      <c r="C5" s="40" t="s">
        <v>30</v>
      </c>
      <c r="D5">
        <f>INDEX(Data!$B$8:$H$21,MATCH($C$1,Data!$A$8:$A$21,0),MATCH($C5,Data!$B$7:$H$7,0))</f>
        <v>0.82299999999999995</v>
      </c>
      <c r="E5">
        <f>INDEX(Data!$J$8:$P$21,MATCH($C$1,Data!$A$8:$A$21,0),MATCH($C5,Data!$J$7:$P$7,0))</f>
        <v>1.1910000000000001</v>
      </c>
      <c r="F5">
        <f>INDEX(Data!$R$8:$X$21,MATCH($C$1,Data!$A$8:$A$21,0),MATCH($C5,Data!$R$7:$X$7,0))</f>
        <v>1.258</v>
      </c>
      <c r="G5" s="40">
        <f>INDEX(Data!$Z$8:$AF$21,MATCH(BGSU!$C$1,Data!$A$8:$A$21,0),MATCH(BGSU!$C5,Data!$Z$7:$AF$7,0))</f>
        <v>1.4730000000000001</v>
      </c>
      <c r="H5" s="40">
        <f>INDEX(Data!$AI$8:$AO$21,MATCH(BGSU!$C$1,Data!$A$8:$A$21,0),MATCH(BGSU!$C5,Data!$AI$7:$AO$7,0))</f>
        <v>1.4059999999999999</v>
      </c>
      <c r="I5" s="40">
        <f>INDEX(Data!$AR$8:$AX$21,MATCH(BGSU!$C$1,Data!$A$8:$A$21,0),MATCH(BGSU!$C5,Data!$AR$7:$AX$7,0))</f>
        <v>1.2909999999999999</v>
      </c>
      <c r="J5" s="40">
        <f>INDEX(Data!$BA$8:$BG$21,MATCH(BGSU!$C$1,Data!$A$8:$A$21,0),MATCH(BGSU!$C5,Data!$BA$7:$BG$7,0))</f>
        <v>0.90700000000000003</v>
      </c>
      <c r="K5" s="40">
        <f>INDEX(Data!$BJ$8:$BP$21,MATCH(BGSU!$C$1,Data!$A$8:$A$21,0),MATCH(BGSU!$C5,Data!$BJ$7:$BP$7,0))</f>
        <v>1.5149999999999999</v>
      </c>
      <c r="L5" s="40">
        <f>INDEX(Data!$BS$8:$BY$21,MATCH(BGSU!$C$1,Data!$A$8:$A$21,0),MATCH(BGSU!$C5,Data!$BS$7:$BY$7,0))</f>
        <v>1.911</v>
      </c>
    </row>
    <row r="6" spans="1:12">
      <c r="A6" t="s">
        <v>19</v>
      </c>
      <c r="B6" t="s">
        <v>17</v>
      </c>
      <c r="C6" t="str">
        <f>CONCATENATE(A5," ",B5)</f>
        <v>Viability score</v>
      </c>
      <c r="D6">
        <f>INDEX(Data!$B$8:$H$21,MATCH($C$1,Data!$A$8:$A$21,0),MATCH($C6,Data!$B$7:$H$7,0))</f>
        <v>3</v>
      </c>
      <c r="E6">
        <f>INDEX(Data!$J$8:$P$21,MATCH($C$1,Data!$A$8:$A$21,0),MATCH($C6,Data!$J$7:$P$7,0))</f>
        <v>4</v>
      </c>
      <c r="F6">
        <f>INDEX(Data!$R$8:$X$21,MATCH($C$1,Data!$A$8:$A$21,0),MATCH($C6,Data!$R$7:$X$7,0))</f>
        <v>4</v>
      </c>
      <c r="G6">
        <f>INDEX(Data!$Z$8:$AF$21,MATCH(BGSU!$C$1,Data!$A$8:$A$21,0),MATCH(BGSU!$C6,Data!$Z$7:$AF$7,0))</f>
        <v>4</v>
      </c>
      <c r="H6">
        <f>INDEX(Data!$AI$8:$AO$21,MATCH(BGSU!$C$1,Data!$A$8:$A$21,0),MATCH(BGSU!$C6,Data!$AI$7:$AO$7,0))</f>
        <v>4</v>
      </c>
      <c r="I6">
        <f>INDEX(Data!$AR$8:$AX$21,MATCH(BGSU!$C$1,Data!$A$8:$A$21,0),MATCH(BGSU!$C6,Data!$AR$7:$AX$7,0))</f>
        <v>4</v>
      </c>
      <c r="J6">
        <f>INDEX(Data!$BA$8:$BG$21,MATCH(BGSU!$C$1,Data!$A$8:$A$21,0),MATCH(BGSU!$C6,Data!$BA$7:$BG$7,0))</f>
        <v>3</v>
      </c>
      <c r="K6">
        <f>INDEX(Data!$BJ$8:$BP$21,MATCH(BGSU!$C$1,Data!$A$8:$A$21,0),MATCH(BGSU!$C6,Data!$BJ$7:$BP$7,0))</f>
        <v>4</v>
      </c>
      <c r="L6">
        <f>INDEX(Data!$BS$8:$BY$21,MATCH(BGSU!$C$1,Data!$A$8:$A$21,0),MATCH(BGSU!$C6,Data!$BS$7:$BY$7,0))</f>
        <v>4</v>
      </c>
    </row>
    <row r="7" spans="1:12" s="20" customFormat="1">
      <c r="A7" s="20" t="s">
        <v>19</v>
      </c>
      <c r="B7" s="20" t="s">
        <v>18</v>
      </c>
      <c r="C7" s="20" t="str">
        <f>CONCATENATE(A6," ",B6)</f>
        <v>Net income ratio</v>
      </c>
      <c r="D7">
        <f>INDEX(Data!$B$8:$H$21,MATCH($C$1,Data!$A$8:$A$21,0),MATCH($C7,Data!$B$7:$H$7,0))</f>
        <v>6.3E-2</v>
      </c>
      <c r="E7">
        <f>INDEX(Data!$J$8:$P$21,MATCH($C$1,Data!$A$8:$A$21,0),MATCH($C7,Data!$J$7:$P$7,0))</f>
        <v>-1.4999999999999999E-2</v>
      </c>
      <c r="F7">
        <f>INDEX(Data!$R$8:$X$21,MATCH($C$1,Data!$A$8:$A$21,0),MATCH($C7,Data!$R$7:$X$7,0))</f>
        <v>5.1999999999999998E-2</v>
      </c>
      <c r="G7" s="20">
        <f>INDEX(Data!$Z$8:$AF$21,MATCH(BGSU!$C$1,Data!$A$8:$A$21,0),MATCH(BGSU!$C7,Data!$Z$7:$AF$7,0))</f>
        <v>3.2000000000000001E-2</v>
      </c>
      <c r="H7" s="20">
        <f>INDEX(Data!$AI$8:$AO$21,MATCH(BGSU!$C$1,Data!$A$8:$A$21,0),MATCH(BGSU!$C7,Data!$AI$7:$AO$7,0))</f>
        <v>4.4999999999999998E-2</v>
      </c>
      <c r="I7" s="20">
        <f>INDEX(Data!$AR$8:$AX$21,MATCH(BGSU!$C$1,Data!$A$8:$A$21,0),MATCH(BGSU!$C7,Data!$AR$7:$AX$7,0))</f>
        <v>0.17</v>
      </c>
      <c r="J7" s="20">
        <f>INDEX(Data!$BA$8:$BG$21,MATCH(BGSU!$C$1,Data!$A$8:$A$21,0),MATCH(BGSU!$C7,Data!$BA$7:$BG$7,0))</f>
        <v>5.8999999999999997E-2</v>
      </c>
      <c r="K7" s="20">
        <f>INDEX(Data!$BJ$8:$BP$21,MATCH(BGSU!$C$1,Data!$A$8:$A$21,0),MATCH(BGSU!$C7,Data!$BJ$7:$BP$7,0))</f>
        <v>-7.1999999999999995E-2</v>
      </c>
      <c r="L7" s="20">
        <f>INDEX(Data!$BS$8:$BY$21,MATCH(BGSU!$C$1,Data!$A$8:$A$21,0),MATCH(BGSU!$C7,Data!$BS$7:$BY$7,0))</f>
        <v>-1.6E-2</v>
      </c>
    </row>
    <row r="8" spans="1:12" ht="16.5" customHeight="1">
      <c r="A8" t="s">
        <v>20</v>
      </c>
      <c r="B8" t="s">
        <v>17</v>
      </c>
      <c r="C8" t="str">
        <f>CONCATENATE(A7," ",B7)</f>
        <v>Net income score</v>
      </c>
      <c r="D8">
        <f>INDEX(Data!$B$8:$H$21,MATCH($C$1,Data!$A$8:$A$21,0),MATCH($C8,Data!$B$7:$H$7,0))</f>
        <v>5</v>
      </c>
      <c r="E8">
        <f>INDEX(Data!$J$8:$P$21,MATCH($C$1,Data!$A$8:$A$21,0),MATCH($C8,Data!$J$7:$P$7,0))</f>
        <v>1</v>
      </c>
      <c r="F8">
        <f>INDEX(Data!$R$8:$X$21,MATCH($C$1,Data!$A$8:$A$21,0),MATCH($C8,Data!$R$7:$X$7,0))</f>
        <v>5</v>
      </c>
      <c r="G8">
        <f>INDEX(Data!$Z$8:$AF$21,MATCH(BGSU!$C$1,Data!$A$8:$A$21,0),MATCH(BGSU!$C8,Data!$Z$7:$AF$7,0))</f>
        <v>4</v>
      </c>
      <c r="H8">
        <f>INDEX(Data!$AI$8:$AO$21,MATCH(BGSU!$C$1,Data!$A$8:$A$21,0),MATCH(BGSU!$C8,Data!$AI$7:$AO$7,0))</f>
        <v>4</v>
      </c>
      <c r="I8">
        <f>INDEX(Data!$AR$8:$AX$21,MATCH(BGSU!$C$1,Data!$A$8:$A$21,0),MATCH(BGSU!$C8,Data!$AR$7:$AX$7,0))</f>
        <v>5</v>
      </c>
      <c r="J8">
        <f>INDEX(Data!$BA$8:$BG$21,MATCH(BGSU!$C$1,Data!$A$8:$A$21,0),MATCH(BGSU!$C8,Data!$BA$7:$BG$7,0))</f>
        <v>5</v>
      </c>
      <c r="K8">
        <f>INDEX(Data!$BJ$8:$BP$21,MATCH(BGSU!$C$1,Data!$A$8:$A$21,0),MATCH(BGSU!$C8,Data!$BJ$7:$BP$7,0))</f>
        <v>0</v>
      </c>
      <c r="L8">
        <f>INDEX(Data!$BS$8:$BY$21,MATCH(BGSU!$C$1,Data!$A$8:$A$21,0),MATCH(BGSU!$C8,Data!$BS$7:$BY$7,0))</f>
        <v>1</v>
      </c>
    </row>
    <row r="9" spans="1:12" s="20" customFormat="1">
      <c r="A9" s="20" t="s">
        <v>20</v>
      </c>
      <c r="B9" s="20" t="s">
        <v>18</v>
      </c>
      <c r="C9" s="20" t="str">
        <f>CONCATENATE(A8," ",B8)</f>
        <v>Primary reserve ratio</v>
      </c>
      <c r="D9">
        <f>INDEX(Data!$B$8:$H$21,MATCH($C$1,Data!$A$8:$A$21,0),MATCH($C9,Data!$B$7:$H$7,0))</f>
        <v>0.44</v>
      </c>
      <c r="E9">
        <f>INDEX(Data!$J$8:$P$21,MATCH($C$1,Data!$A$8:$A$21,0),MATCH($C9,Data!$J$7:$P$7,0))</f>
        <v>0.45200000000000001</v>
      </c>
      <c r="F9">
        <f>INDEX(Data!$R$8:$X$21,MATCH($C$1,Data!$A$8:$A$21,0),MATCH($C9,Data!$R$7:$X$7,0))</f>
        <v>0.52100000000000002</v>
      </c>
      <c r="G9" s="20">
        <f>INDEX(Data!$Z$8:$AF$21,MATCH(BGSU!$C$1,Data!$A$8:$A$21,0),MATCH(BGSU!$C9,Data!$Z$7:$AF$7,0))</f>
        <v>0.495</v>
      </c>
      <c r="H9" s="20">
        <f>INDEX(Data!$AI$8:$AO$21,MATCH(BGSU!$C$1,Data!$A$8:$A$21,0),MATCH(BGSU!$C9,Data!$AI$7:$AO$7,0))</f>
        <v>0.50900000000000001</v>
      </c>
      <c r="I9" s="20">
        <f>INDEX(Data!$AR$8:$AX$21,MATCH(BGSU!$C$1,Data!$A$8:$A$21,0),MATCH(BGSU!$C9,Data!$AR$7:$AX$7,0))</f>
        <v>0.49299999999999999</v>
      </c>
      <c r="J9" s="20">
        <f>INDEX(Data!$BA$8:$BG$21,MATCH(BGSU!$C$1,Data!$A$8:$A$21,0),MATCH(BGSU!$C9,Data!$BA$7:$BG$7,0))</f>
        <v>0.35499999999999998</v>
      </c>
      <c r="K9" s="20">
        <f>INDEX(Data!$BJ$8:$BP$21,MATCH(BGSU!$C$1,Data!$A$8:$A$21,0),MATCH(BGSU!$C9,Data!$BJ$7:$BP$7,0))</f>
        <v>0.33700000000000002</v>
      </c>
      <c r="L9" s="20">
        <f>INDEX(Data!$BS$8:$BY$21,MATCH(BGSU!$C$1,Data!$A$8:$A$21,0),MATCH(BGSU!$C9,Data!$BS$7:$BY$7,0))</f>
        <v>0.41799999999999998</v>
      </c>
    </row>
    <row r="10" spans="1:12">
      <c r="C10" t="str">
        <f>CONCATENATE(A9," ",B9)</f>
        <v>Primary reserve score</v>
      </c>
      <c r="D10">
        <f>INDEX(Data!$B$8:$H$21,MATCH($C$1,Data!$A$8:$A$21,0),MATCH($C10,Data!$B$7:$H$7,0))</f>
        <v>4</v>
      </c>
      <c r="E10">
        <f>INDEX(Data!$J$8:$P$21,MATCH($C$1,Data!$A$8:$A$21,0),MATCH($C10,Data!$J$7:$P$7,0))</f>
        <v>4</v>
      </c>
      <c r="F10">
        <f>INDEX(Data!$R$8:$X$21,MATCH($C$1,Data!$A$8:$A$21,0),MATCH($C10,Data!$R$7:$X$7,0))</f>
        <v>5</v>
      </c>
      <c r="G10">
        <f>INDEX(Data!$Z$8:$AF$21,MATCH(BGSU!$C$1,Data!$A$8:$A$21,0),MATCH(BGSU!$C10,Data!$Z$7:$AF$7,0))</f>
        <v>4</v>
      </c>
      <c r="H10">
        <f>INDEX(Data!$AI$8:$AO$21,MATCH(BGSU!$C$1,Data!$A$8:$A$21,0),MATCH(BGSU!$C10,Data!$AI$7:$AO$7,0))</f>
        <v>5</v>
      </c>
      <c r="I10">
        <f>INDEX(Data!$AR$8:$AX$21,MATCH(BGSU!$C$1,Data!$A$8:$A$21,0),MATCH(BGSU!$C10,Data!$AR$7:$AX$7,0))</f>
        <v>4</v>
      </c>
      <c r="J10">
        <f>INDEX(Data!$BA$8:$BG$21,MATCH(BGSU!$C$1,Data!$A$8:$A$21,0),MATCH(BGSU!$C10,Data!$BA$7:$BG$7,0))</f>
        <v>4</v>
      </c>
      <c r="K10">
        <f>INDEX(Data!$BJ$8:$BP$21,MATCH(BGSU!$C$1,Data!$A$8:$A$21,0),MATCH(BGSU!$C10,Data!$BJ$7:$BP$7,0))</f>
        <v>4</v>
      </c>
      <c r="L10">
        <f>INDEX(Data!$BS$8:$BY$21,MATCH(BGSU!$C$1,Data!$A$8:$A$21,0),MATCH(BGSU!$C10,Data!$BS$7:$BY$7,0))</f>
        <v>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Data</vt:lpstr>
      <vt:lpstr>Composite</vt:lpstr>
      <vt:lpstr>Viability Ratio</vt:lpstr>
      <vt:lpstr>Viability Score</vt:lpstr>
      <vt:lpstr>Net Income Ratio</vt:lpstr>
      <vt:lpstr>Net Income Score</vt:lpstr>
      <vt:lpstr>Primary Reserve Ratio</vt:lpstr>
      <vt:lpstr>Primary Reserve Score</vt:lpstr>
      <vt:lpstr>BGSU</vt:lpstr>
      <vt:lpstr>Central St.</vt:lpstr>
      <vt:lpstr>Cleveland St.</vt:lpstr>
      <vt:lpstr>Kent St.</vt:lpstr>
      <vt:lpstr>Miami</vt:lpstr>
      <vt:lpstr>NEOMED</vt:lpstr>
      <vt:lpstr>Ohio St.</vt:lpstr>
      <vt:lpstr>Ohio U.</vt:lpstr>
      <vt:lpstr>Shawnee St.</vt:lpstr>
      <vt:lpstr>U. Akron</vt:lpstr>
      <vt:lpstr>U. Cincinnati</vt:lpstr>
      <vt:lpstr>U. Toledo</vt:lpstr>
      <vt:lpstr>Wright St.</vt:lpstr>
      <vt:lpstr>Youngstown St.</vt:lpstr>
    </vt:vector>
  </TitlesOfParts>
  <Company>Wright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Krane</dc:creator>
  <cp:lastModifiedBy>Nathan Adams</cp:lastModifiedBy>
  <dcterms:created xsi:type="dcterms:W3CDTF">2014-11-06T13:03:38Z</dcterms:created>
  <dcterms:modified xsi:type="dcterms:W3CDTF">2017-04-13T19:37:59Z</dcterms:modified>
</cp:coreProperties>
</file>