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010gxv\Desktop\www personal website\wikifiles\"/>
    </mc:Choice>
  </mc:AlternateContent>
  <bookViews>
    <workbookView xWindow="0" yWindow="0" windowWidth="13965" windowHeight="9585" activeTab="3"/>
  </bookViews>
  <sheets>
    <sheet name="prelim" sheetId="1" r:id="rId1"/>
    <sheet name="calc" sheetId="2" r:id="rId2"/>
    <sheet name="lab" sheetId="3" r:id="rId3"/>
    <sheet name="extrapolate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4" l="1"/>
  <c r="D11" i="4" s="1"/>
  <c r="F11" i="4"/>
  <c r="H11" i="4"/>
  <c r="I11" i="4" s="1"/>
  <c r="J11" i="4" s="1"/>
  <c r="F10" i="4"/>
  <c r="C10" i="4"/>
  <c r="D10" i="4" s="1"/>
  <c r="F9" i="4"/>
  <c r="D9" i="4"/>
  <c r="C9" i="4"/>
  <c r="F8" i="4"/>
  <c r="H10" i="4" s="1"/>
  <c r="I10" i="4" s="1"/>
  <c r="J10" i="4" s="1"/>
  <c r="C8" i="4"/>
  <c r="D8" i="4" s="1"/>
  <c r="F7" i="4"/>
  <c r="D7" i="4"/>
  <c r="C7" i="4"/>
  <c r="H7" i="4" s="1"/>
  <c r="I7" i="4" s="1"/>
  <c r="J7" i="4" s="1"/>
  <c r="H6" i="4"/>
  <c r="I6" i="4" s="1"/>
  <c r="J6" i="4" s="1"/>
  <c r="F6" i="4"/>
  <c r="C6" i="4"/>
  <c r="D6" i="4" s="1"/>
  <c r="H8" i="4" l="1"/>
  <c r="I8" i="4" s="1"/>
  <c r="J8" i="4" s="1"/>
  <c r="H9" i="4"/>
  <c r="I9" i="4" s="1"/>
  <c r="J9" i="4" s="1"/>
  <c r="K2" i="2" l="1"/>
  <c r="K3" i="2"/>
  <c r="K4" i="2"/>
  <c r="G4" i="2"/>
  <c r="F3" i="2"/>
  <c r="F4" i="2"/>
  <c r="F2" i="2"/>
</calcChain>
</file>

<file path=xl/sharedStrings.xml><?xml version="1.0" encoding="utf-8"?>
<sst xmlns="http://schemas.openxmlformats.org/spreadsheetml/2006/main" count="40" uniqueCount="18">
  <si>
    <t>m/s</t>
  </si>
  <si>
    <t>cm</t>
  </si>
  <si>
    <t>lin fit</t>
  </si>
  <si>
    <t>B/S</t>
  </si>
  <si>
    <t>quad ft</t>
  </si>
  <si>
    <t>*</t>
  </si>
  <si>
    <t>template</t>
  </si>
  <si>
    <t>Take two data points</t>
  </si>
  <si>
    <t>Measured values</t>
  </si>
  <si>
    <t>minutes</t>
  </si>
  <si>
    <t>seconds</t>
  </si>
  <si>
    <t>t (min)</t>
  </si>
  <si>
    <t>y</t>
  </si>
  <si>
    <t>v0</t>
  </si>
  <si>
    <t>forecast</t>
  </si>
  <si>
    <t>error</t>
  </si>
  <si>
    <t>%</t>
  </si>
  <si>
    <t>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</si>
</sst>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10" fontId="0" fillId="0" borderId="0" xfId="1" applyNumberFormat="1" applyFont="1"/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prelim!$A$1:$A$4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prelim!$B$1:$B$4</c:f>
              <c:numCache>
                <c:formatCode>General</c:formatCode>
                <c:ptCount val="4"/>
                <c:pt idx="0">
                  <c:v>8.3000000000000007</c:v>
                </c:pt>
                <c:pt idx="1">
                  <c:v>13.6</c:v>
                </c:pt>
                <c:pt idx="2">
                  <c:v>20.7</c:v>
                </c:pt>
                <c:pt idx="3">
                  <c:v>40.700000000000003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C39-46ED-9804-C62B4406B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584536"/>
        <c:axId val="440584144"/>
      </c:scatterChart>
      <c:valAx>
        <c:axId val="440584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584144"/>
        <c:crosses val="autoZero"/>
        <c:crossBetween val="midCat"/>
      </c:valAx>
      <c:valAx>
        <c:axId val="44058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584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first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calc!$E$1</c:f>
              <c:strCache>
                <c:ptCount val="1"/>
                <c:pt idx="0">
                  <c:v>cm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2.3186602714161769E-2"/>
                  <c:y val="-9.711395450568678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calc!$D$2:$D$3</c:f>
              <c:numCache>
                <c:formatCode>General</c:formatCode>
                <c:ptCount val="2"/>
                <c:pt idx="0">
                  <c:v>1000</c:v>
                </c:pt>
                <c:pt idx="1">
                  <c:v>4000</c:v>
                </c:pt>
              </c:numCache>
            </c:numRef>
          </c:xVal>
          <c:yVal>
            <c:numRef>
              <c:f>calc!$E$2:$E$3</c:f>
              <c:numCache>
                <c:formatCode>General</c:formatCode>
                <c:ptCount val="2"/>
                <c:pt idx="0">
                  <c:v>8.3000000000000007</c:v>
                </c:pt>
                <c:pt idx="1">
                  <c:v>40.700000000000003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709-4466-AA6F-56575ABF5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121824"/>
        <c:axId val="287118688"/>
      </c:scatterChart>
      <c:valAx>
        <c:axId val="287121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7118688"/>
        <c:crosses val="autoZero"/>
        <c:crossBetween val="midCat"/>
      </c:valAx>
      <c:valAx>
        <c:axId val="28711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7121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first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v>second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calc!$I$2:$I$4</c:f>
              <c:numCache>
                <c:formatCode>General</c:formatCode>
                <c:ptCount val="3"/>
                <c:pt idx="0">
                  <c:v>1000</c:v>
                </c:pt>
                <c:pt idx="1">
                  <c:v>4000</c:v>
                </c:pt>
                <c:pt idx="2">
                  <c:v>2000</c:v>
                </c:pt>
              </c:numCache>
            </c:numRef>
          </c:xVal>
          <c:yVal>
            <c:numRef>
              <c:f>calc!$J$2:$J$4</c:f>
              <c:numCache>
                <c:formatCode>General</c:formatCode>
                <c:ptCount val="3"/>
                <c:pt idx="0">
                  <c:v>8.3000000000000007</c:v>
                </c:pt>
                <c:pt idx="1">
                  <c:v>40.700000000000003</c:v>
                </c:pt>
                <c:pt idx="2">
                  <c:v>13.6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46-46B8-AF6E-8906E5744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126136"/>
        <c:axId val="287125744"/>
        <c:extLst xmlns:c16r2="http://schemas.microsoft.com/office/drawing/2015/06/chart"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calc!$E$1</c15:sqref>
                        </c15:formulaRef>
                      </c:ext>
                    </c:extLst>
                    <c:strCache>
                      <c:ptCount val="1"/>
                      <c:pt idx="0">
                        <c:v>cm</c:v>
                      </c:pt>
                    </c:strCache>
                  </c:strRef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1"/>
                      </a:solidFill>
                      <a:prstDash val="sysDot"/>
                    </a:ln>
                    <a:effectLst/>
                  </c:spPr>
                  <c:trendlineType val="linear"/>
                  <c:dispRSqr val="0"/>
                  <c:dispEq val="1"/>
                  <c:trendlineLbl>
                    <c:layout>
                      <c:manualLayout>
                        <c:x val="2.3186602714161769E-2"/>
                        <c:y val="-9.7113954505686786E-2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calc!$D$2:$D$3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1000</c:v>
                      </c:pt>
                      <c:pt idx="1">
                        <c:v>4000</c:v>
                      </c:pt>
                    </c:numCache>
                  </c:numRef>
                </c:xVal>
                <c:y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calc!$E$2:$E$3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8.3000000000000007</c:v>
                      </c:pt>
                      <c:pt idx="1">
                        <c:v>40.700000000000003</c:v>
                      </c:pt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7046-46B8-AF6E-8906E5744B16}"/>
                  </c:ext>
                </c:extLst>
              </c15:ser>
            </c15:filteredScatterSeries>
          </c:ext>
        </c:extLst>
      </c:scatterChart>
      <c:valAx>
        <c:axId val="287126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7125744"/>
        <c:crosses val="autoZero"/>
        <c:crossBetween val="midCat"/>
      </c:valAx>
      <c:valAx>
        <c:axId val="287125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7126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lab!$F$1</c:f>
              <c:strCache>
                <c:ptCount val="1"/>
                <c:pt idx="0">
                  <c:v>cm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lab!$E$2:$E$3</c:f>
              <c:numCache>
                <c:formatCode>General</c:formatCode>
                <c:ptCount val="2"/>
                <c:pt idx="0">
                  <c:v>1000</c:v>
                </c:pt>
                <c:pt idx="1">
                  <c:v>4000</c:v>
                </c:pt>
              </c:numCache>
            </c:numRef>
          </c:xVal>
          <c:yVal>
            <c:numRef>
              <c:f>lab!$F$2:$F$3</c:f>
              <c:numCache>
                <c:formatCode>General</c:formatCode>
                <c:ptCount val="2"/>
                <c:pt idx="0">
                  <c:v>5</c:v>
                </c:pt>
                <c:pt idx="1">
                  <c:v>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387552"/>
        <c:axId val="387387944"/>
      </c:scatterChart>
      <c:valAx>
        <c:axId val="387387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Initial speed (m/s)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387944"/>
        <c:crosses val="autoZero"/>
        <c:crossBetween val="midCat"/>
      </c:valAx>
      <c:valAx>
        <c:axId val="387387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displacement*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387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lab!$F$1</c:f>
              <c:strCache>
                <c:ptCount val="1"/>
                <c:pt idx="0">
                  <c:v>cm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lab!$A$3:$A$6</c:f>
              <c:numCache>
                <c:formatCode>General</c:formatCode>
                <c:ptCount val="4"/>
                <c:pt idx="0">
                  <c:v>1000</c:v>
                </c:pt>
                <c:pt idx="1">
                  <c:v>4000</c:v>
                </c:pt>
                <c:pt idx="2">
                  <c:v>2000</c:v>
                </c:pt>
                <c:pt idx="3">
                  <c:v>3000</c:v>
                </c:pt>
              </c:numCache>
            </c:numRef>
          </c:xVal>
          <c:yVal>
            <c:numRef>
              <c:f>lab!$B$3:$B$6</c:f>
              <c:numCache>
                <c:formatCode>General</c:formatCode>
                <c:ptCount val="4"/>
                <c:pt idx="0">
                  <c:v>5</c:v>
                </c:pt>
                <c:pt idx="1">
                  <c:v>20</c:v>
                </c:pt>
                <c:pt idx="2">
                  <c:v>10</c:v>
                </c:pt>
                <c:pt idx="3">
                  <c:v>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586104"/>
        <c:axId val="387386768"/>
      </c:scatterChart>
      <c:valAx>
        <c:axId val="440586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Initial speed (m/s)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386768"/>
        <c:crosses val="autoZero"/>
        <c:crossBetween val="midCat"/>
      </c:valAx>
      <c:valAx>
        <c:axId val="38738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displacement*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586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extrapolate!$E$6:$E$9</c:f>
              <c:numCache>
                <c:formatCode>General</c:formatCode>
                <c:ptCount val="4"/>
                <c:pt idx="0">
                  <c:v>6100</c:v>
                </c:pt>
                <c:pt idx="1">
                  <c:v>6200</c:v>
                </c:pt>
                <c:pt idx="2">
                  <c:v>6300</c:v>
                </c:pt>
                <c:pt idx="3">
                  <c:v>6279</c:v>
                </c:pt>
              </c:numCache>
            </c:numRef>
          </c:xVal>
          <c:yVal>
            <c:numRef>
              <c:f>extrapolate!$D$6:$D$9</c:f>
              <c:numCache>
                <c:formatCode>General</c:formatCode>
                <c:ptCount val="4"/>
                <c:pt idx="0">
                  <c:v>3.7037037037037035E-2</c:v>
                </c:pt>
                <c:pt idx="1">
                  <c:v>2.2669720641872153E-2</c:v>
                </c:pt>
                <c:pt idx="2">
                  <c:v>3.7850494925887063E-3</c:v>
                </c:pt>
                <c:pt idx="3">
                  <c:v>6.0105184072126224E-3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423584"/>
        <c:axId val="383421624"/>
      </c:scatterChart>
      <c:valAx>
        <c:axId val="383423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421624"/>
        <c:crosses val="autoZero"/>
        <c:crossBetween val="midCat"/>
      </c:valAx>
      <c:valAx>
        <c:axId val="383421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423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2</xdr:row>
      <xdr:rowOff>47625</xdr:rowOff>
    </xdr:from>
    <xdr:to>
      <xdr:col>9</xdr:col>
      <xdr:colOff>533400</xdr:colOff>
      <xdr:row>16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114300</xdr:rowOff>
    </xdr:from>
    <xdr:to>
      <xdr:col>6</xdr:col>
      <xdr:colOff>409575</xdr:colOff>
      <xdr:row>19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123825</xdr:colOff>
      <xdr:row>5</xdr:row>
      <xdr:rowOff>9525</xdr:rowOff>
    </xdr:from>
    <xdr:to>
      <xdr:col>13</xdr:col>
      <xdr:colOff>338137</xdr:colOff>
      <xdr:row>19</xdr:row>
      <xdr:rowOff>85725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4</xdr:row>
      <xdr:rowOff>28575</xdr:rowOff>
    </xdr:from>
    <xdr:to>
      <xdr:col>6</xdr:col>
      <xdr:colOff>323850</xdr:colOff>
      <xdr:row>14</xdr:row>
      <xdr:rowOff>61912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</xdr:row>
      <xdr:rowOff>38100</xdr:rowOff>
    </xdr:from>
    <xdr:to>
      <xdr:col>2</xdr:col>
      <xdr:colOff>9525</xdr:colOff>
      <xdr:row>16</xdr:row>
      <xdr:rowOff>71437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295275</xdr:colOff>
      <xdr:row>11</xdr:row>
      <xdr:rowOff>157162</xdr:rowOff>
    </xdr:from>
    <xdr:to>
      <xdr:col>22</xdr:col>
      <xdr:colOff>504825</xdr:colOff>
      <xdr:row>26</xdr:row>
      <xdr:rowOff>42862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6">
          <cell r="D6">
            <v>3.7037037037037035E-2</v>
          </cell>
          <cell r="E6">
            <v>6100</v>
          </cell>
        </row>
        <row r="7">
          <cell r="D7">
            <v>2.2669720641872153E-2</v>
          </cell>
          <cell r="E7">
            <v>6200</v>
          </cell>
        </row>
        <row r="8">
          <cell r="D8">
            <v>3.7850494925887063E-3</v>
          </cell>
          <cell r="E8">
            <v>6300</v>
          </cell>
        </row>
        <row r="9">
          <cell r="D9">
            <v>6.0105184072126224E-3</v>
          </cell>
          <cell r="E9">
            <v>6279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12" sqref="B12"/>
    </sheetView>
  </sheetViews>
  <sheetFormatPr defaultRowHeight="15" x14ac:dyDescent="0.25"/>
  <sheetData>
    <row r="1" spans="1:2" x14ac:dyDescent="0.25">
      <c r="A1">
        <v>1000</v>
      </c>
      <c r="B1">
        <v>8.3000000000000007</v>
      </c>
    </row>
    <row r="2" spans="1:2" x14ac:dyDescent="0.25">
      <c r="A2">
        <v>2000</v>
      </c>
      <c r="B2">
        <v>13.6</v>
      </c>
    </row>
    <row r="3" spans="1:2" x14ac:dyDescent="0.25">
      <c r="A3">
        <v>3000</v>
      </c>
      <c r="B3">
        <v>20.7</v>
      </c>
    </row>
    <row r="4" spans="1:2" x14ac:dyDescent="0.25">
      <c r="A4">
        <v>4000</v>
      </c>
      <c r="B4">
        <v>40.700000000000003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sqref="A1:B4"/>
    </sheetView>
  </sheetViews>
  <sheetFormatPr defaultRowHeight="15" x14ac:dyDescent="0.25"/>
  <cols>
    <col min="1" max="1" width="5.140625" customWidth="1"/>
    <col min="2" max="2" width="7.7109375" customWidth="1"/>
    <col min="3" max="3" width="2.85546875" customWidth="1"/>
    <col min="4" max="4" width="5.140625" customWidth="1"/>
    <col min="5" max="5" width="7.28515625" customWidth="1"/>
    <col min="6" max="6" width="6.42578125" customWidth="1"/>
    <col min="7" max="7" width="5.42578125" customWidth="1"/>
  </cols>
  <sheetData>
    <row r="1" spans="1:11" x14ac:dyDescent="0.25">
      <c r="A1">
        <v>1000</v>
      </c>
      <c r="B1">
        <v>8.3000000000000007</v>
      </c>
      <c r="D1" t="s">
        <v>0</v>
      </c>
      <c r="E1" t="s">
        <v>1</v>
      </c>
      <c r="F1" t="s">
        <v>2</v>
      </c>
      <c r="G1" t="s">
        <v>3</v>
      </c>
      <c r="I1" t="s">
        <v>0</v>
      </c>
      <c r="J1" t="s">
        <v>1</v>
      </c>
      <c r="K1" t="s">
        <v>4</v>
      </c>
    </row>
    <row r="2" spans="1:11" x14ac:dyDescent="0.25">
      <c r="A2">
        <v>4000</v>
      </c>
      <c r="B2">
        <v>40.700000000000003</v>
      </c>
      <c r="D2">
        <v>1000</v>
      </c>
      <c r="E2">
        <v>8.3000000000000007</v>
      </c>
      <c r="F2">
        <f>0.0108*D2-2.5</f>
        <v>8.3000000000000007</v>
      </c>
      <c r="I2">
        <v>1000</v>
      </c>
      <c r="J2">
        <v>8.3000000000000007</v>
      </c>
      <c r="K2">
        <f>0.00000275*I2^2-0.00295*I2+8.5</f>
        <v>8.3000000000000007</v>
      </c>
    </row>
    <row r="3" spans="1:11" x14ac:dyDescent="0.25">
      <c r="A3">
        <v>2000</v>
      </c>
      <c r="B3">
        <v>13.6</v>
      </c>
      <c r="D3">
        <v>4000</v>
      </c>
      <c r="E3">
        <v>40.700000000000003</v>
      </c>
      <c r="F3">
        <f t="shared" ref="F3:F4" si="0">0.0108*D3-2.5</f>
        <v>40.700000000000003</v>
      </c>
      <c r="I3">
        <v>4000</v>
      </c>
      <c r="J3">
        <v>40.700000000000003</v>
      </c>
      <c r="K3">
        <f t="shared" ref="K3:K4" si="1">0.000003*I3^2-0.003*I3+8.5</f>
        <v>44.5</v>
      </c>
    </row>
    <row r="4" spans="1:11" x14ac:dyDescent="0.25">
      <c r="A4">
        <v>3000</v>
      </c>
      <c r="B4">
        <v>20.7</v>
      </c>
      <c r="D4">
        <v>2000</v>
      </c>
      <c r="F4">
        <f t="shared" si="0"/>
        <v>19.100000000000001</v>
      </c>
      <c r="G4" s="1">
        <f>F4/B3</f>
        <v>1.4044117647058825</v>
      </c>
      <c r="I4">
        <v>2000</v>
      </c>
      <c r="J4">
        <v>13.6</v>
      </c>
      <c r="K4">
        <f t="shared" si="1"/>
        <v>14.5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I16" sqref="I16"/>
    </sheetView>
  </sheetViews>
  <sheetFormatPr defaultRowHeight="15" x14ac:dyDescent="0.25"/>
  <cols>
    <col min="3" max="3" width="3.140625" customWidth="1"/>
  </cols>
  <sheetData>
    <row r="1" spans="1:6" x14ac:dyDescent="0.25">
      <c r="A1" t="s">
        <v>6</v>
      </c>
      <c r="C1" t="s">
        <v>5</v>
      </c>
      <c r="E1" t="s">
        <v>0</v>
      </c>
      <c r="F1" t="s">
        <v>1</v>
      </c>
    </row>
    <row r="2" spans="1:6" x14ac:dyDescent="0.25">
      <c r="A2" t="s">
        <v>0</v>
      </c>
      <c r="B2" t="s">
        <v>1</v>
      </c>
      <c r="C2" t="s">
        <v>5</v>
      </c>
      <c r="E2">
        <v>1000</v>
      </c>
      <c r="F2">
        <v>5</v>
      </c>
    </row>
    <row r="3" spans="1:6" x14ac:dyDescent="0.25">
      <c r="A3">
        <v>1000</v>
      </c>
      <c r="B3">
        <v>5</v>
      </c>
      <c r="C3" t="s">
        <v>5</v>
      </c>
      <c r="E3">
        <v>4000</v>
      </c>
      <c r="F3">
        <v>20</v>
      </c>
    </row>
    <row r="4" spans="1:6" x14ac:dyDescent="0.25">
      <c r="A4">
        <v>4000</v>
      </c>
      <c r="B4">
        <v>20</v>
      </c>
      <c r="C4" t="s">
        <v>5</v>
      </c>
    </row>
    <row r="5" spans="1:6" x14ac:dyDescent="0.25">
      <c r="A5">
        <v>2000</v>
      </c>
      <c r="B5">
        <v>10</v>
      </c>
      <c r="C5" t="s">
        <v>5</v>
      </c>
    </row>
    <row r="6" spans="1:6" x14ac:dyDescent="0.25">
      <c r="A6">
        <v>3000</v>
      </c>
      <c r="B6">
        <v>15</v>
      </c>
      <c r="C6" t="s">
        <v>5</v>
      </c>
    </row>
    <row r="7" spans="1:6" x14ac:dyDescent="0.25">
      <c r="C7" t="s">
        <v>5</v>
      </c>
    </row>
    <row r="8" spans="1:6" x14ac:dyDescent="0.25">
      <c r="C8" t="s">
        <v>5</v>
      </c>
    </row>
    <row r="9" spans="1:6" x14ac:dyDescent="0.25">
      <c r="C9" t="s">
        <v>5</v>
      </c>
    </row>
    <row r="10" spans="1:6" x14ac:dyDescent="0.25">
      <c r="C10" t="s">
        <v>5</v>
      </c>
    </row>
    <row r="11" spans="1:6" x14ac:dyDescent="0.25">
      <c r="C11" t="s">
        <v>5</v>
      </c>
    </row>
    <row r="12" spans="1:6" x14ac:dyDescent="0.25">
      <c r="C12" t="s">
        <v>5</v>
      </c>
    </row>
    <row r="13" spans="1:6" x14ac:dyDescent="0.25">
      <c r="C13" t="s">
        <v>5</v>
      </c>
    </row>
    <row r="14" spans="1:6" x14ac:dyDescent="0.25">
      <c r="C14" t="s">
        <v>5</v>
      </c>
    </row>
    <row r="15" spans="1:6" x14ac:dyDescent="0.25">
      <c r="C15" t="s">
        <v>5</v>
      </c>
    </row>
    <row r="16" spans="1:6" x14ac:dyDescent="0.25">
      <c r="C16" t="s">
        <v>5</v>
      </c>
      <c r="D16" t="s">
        <v>7</v>
      </c>
    </row>
    <row r="17" spans="3:3" x14ac:dyDescent="0.25">
      <c r="C17" t="s">
        <v>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1"/>
  <sheetViews>
    <sheetView tabSelected="1" workbookViewId="0">
      <selection activeCell="A12" sqref="A12"/>
    </sheetView>
  </sheetViews>
  <sheetFormatPr defaultRowHeight="15" x14ac:dyDescent="0.25"/>
  <cols>
    <col min="5" max="5" width="10.28515625" customWidth="1"/>
  </cols>
  <sheetData>
    <row r="4" spans="1:10" x14ac:dyDescent="0.25">
      <c r="D4" s="3" t="s">
        <v>8</v>
      </c>
      <c r="E4" s="3"/>
    </row>
    <row r="5" spans="1:10" x14ac:dyDescent="0.25">
      <c r="A5" t="s">
        <v>9</v>
      </c>
      <c r="B5" t="s">
        <v>10</v>
      </c>
      <c r="C5" t="s">
        <v>11</v>
      </c>
      <c r="D5" s="3" t="s">
        <v>12</v>
      </c>
      <c r="E5" s="3" t="s">
        <v>13</v>
      </c>
      <c r="G5" t="s">
        <v>17</v>
      </c>
      <c r="H5" t="s">
        <v>14</v>
      </c>
      <c r="I5" t="s">
        <v>15</v>
      </c>
      <c r="J5" t="s">
        <v>16</v>
      </c>
    </row>
    <row r="6" spans="1:10" x14ac:dyDescent="0.25">
      <c r="A6">
        <v>3</v>
      </c>
      <c r="B6">
        <v>0</v>
      </c>
      <c r="C6">
        <f>A6+B6/60</f>
        <v>3</v>
      </c>
      <c r="D6" s="3">
        <f>C6^G$6</f>
        <v>3.7037037037037035E-2</v>
      </c>
      <c r="E6" s="3">
        <v>6100</v>
      </c>
      <c r="F6">
        <f>(A6+B6/60)^G$6</f>
        <v>3.7037037037037035E-2</v>
      </c>
      <c r="G6">
        <v>-3</v>
      </c>
      <c r="H6">
        <f>FORECAST(C6^G$6,E$6:E$9,F$6:F$9)</f>
        <v>6105.7695740150966</v>
      </c>
      <c r="I6">
        <f>H6-E6</f>
        <v>5.769574015096623</v>
      </c>
      <c r="J6" s="2">
        <f>I6/H6</f>
        <v>9.4493805328827785E-4</v>
      </c>
    </row>
    <row r="7" spans="1:10" x14ac:dyDescent="0.25">
      <c r="A7">
        <v>3</v>
      </c>
      <c r="B7">
        <v>32</v>
      </c>
      <c r="C7">
        <f t="shared" ref="C7:C10" si="0">A7+B7/60</f>
        <v>3.5333333333333332</v>
      </c>
      <c r="D7" s="3">
        <f>C7^G$6</f>
        <v>2.2669720641872153E-2</v>
      </c>
      <c r="E7" s="3">
        <v>6200</v>
      </c>
      <c r="F7">
        <f>(A7+B7/60)^G$6</f>
        <v>2.2669720641872153E-2</v>
      </c>
      <c r="H7">
        <f>FORECAST(C7^G$6,E$6:E$9,F$6:F$9)</f>
        <v>6189.0590757065529</v>
      </c>
      <c r="I7">
        <f t="shared" ref="I7:I10" si="1">H7-E7</f>
        <v>-10.940924293447097</v>
      </c>
      <c r="J7" s="2">
        <f t="shared" ref="J7:J10" si="2">I7/H7</f>
        <v>-1.7677847568772906E-3</v>
      </c>
    </row>
    <row r="8" spans="1:10" x14ac:dyDescent="0.25">
      <c r="A8">
        <v>6</v>
      </c>
      <c r="B8">
        <v>25</v>
      </c>
      <c r="C8">
        <f t="shared" si="0"/>
        <v>6.416666666666667</v>
      </c>
      <c r="D8" s="3">
        <f>C8^G$6</f>
        <v>3.7850494925887063E-3</v>
      </c>
      <c r="E8" s="3">
        <v>6300</v>
      </c>
      <c r="F8">
        <f>(A8+B8/60)^G$6</f>
        <v>3.7850494925887063E-3</v>
      </c>
      <c r="H8">
        <f>FORECAST(C8^G$6,E$6:E$9,F$6:F$9)</f>
        <v>6298.5363647401655</v>
      </c>
      <c r="I8">
        <f t="shared" si="1"/>
        <v>-1.4636352598345184</v>
      </c>
      <c r="J8" s="2">
        <f t="shared" si="2"/>
        <v>-2.3237704366177743E-4</v>
      </c>
    </row>
    <row r="9" spans="1:10" x14ac:dyDescent="0.25">
      <c r="A9">
        <v>5</v>
      </c>
      <c r="B9">
        <v>30</v>
      </c>
      <c r="C9">
        <f t="shared" si="0"/>
        <v>5.5</v>
      </c>
      <c r="D9" s="3">
        <f>C9^G$6</f>
        <v>6.0105184072126224E-3</v>
      </c>
      <c r="E9" s="3">
        <v>6279</v>
      </c>
      <c r="F9">
        <f>(A9+B9/60)^G$6</f>
        <v>6.0105184072126224E-3</v>
      </c>
      <c r="H9">
        <f>FORECAST(C9^G$6,E$6:E$9,F$6:F$9)</f>
        <v>6285.6349855381859</v>
      </c>
      <c r="I9">
        <f t="shared" si="1"/>
        <v>6.6349855381859015</v>
      </c>
      <c r="J9" s="2">
        <f t="shared" si="2"/>
        <v>1.0555791981958055E-3</v>
      </c>
    </row>
    <row r="10" spans="1:10" x14ac:dyDescent="0.25">
      <c r="A10">
        <v>7</v>
      </c>
      <c r="B10">
        <v>0</v>
      </c>
      <c r="C10">
        <f t="shared" si="0"/>
        <v>7</v>
      </c>
      <c r="D10">
        <f>C10^G$6</f>
        <v>2.9154518950437317E-3</v>
      </c>
      <c r="F10">
        <f>(A10+B10/60)^G$6</f>
        <v>2.9154518950437317E-3</v>
      </c>
      <c r="H10">
        <f>FORECAST(C10^G$6,E$6:E$9,F$6:F$9)</f>
        <v>6303.577553266924</v>
      </c>
      <c r="I10">
        <f t="shared" si="1"/>
        <v>6303.577553266924</v>
      </c>
      <c r="J10" s="2">
        <f t="shared" si="2"/>
        <v>1</v>
      </c>
    </row>
    <row r="11" spans="1:10" x14ac:dyDescent="0.25">
      <c r="A11">
        <v>10</v>
      </c>
      <c r="C11">
        <f t="shared" ref="C11" si="3">A11+B11/60</f>
        <v>10</v>
      </c>
      <c r="D11">
        <f>C11^G$6</f>
        <v>1E-3</v>
      </c>
      <c r="F11">
        <f>(A11+B11/60)^G$6</f>
        <v>1E-3</v>
      </c>
      <c r="H11">
        <f>FORECAST(C11^G$6,E$6:E$9,F$6:F$9)</f>
        <v>6314.6817170135955</v>
      </c>
      <c r="I11">
        <f t="shared" ref="I11" si="4">H11-E11</f>
        <v>6314.6817170135955</v>
      </c>
      <c r="J11" s="2">
        <f t="shared" ref="J11" si="5">I11/H11</f>
        <v>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prelim</vt:lpstr>
      <vt:lpstr>calc</vt:lpstr>
      <vt:lpstr>lab</vt:lpstr>
      <vt:lpstr>extrapolate</vt:lpstr>
    </vt:vector>
  </TitlesOfParts>
  <Company>Wright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Facdev</dc:creator>
  <cp:lastModifiedBy>WSUadm</cp:lastModifiedBy>
  <dcterms:created xsi:type="dcterms:W3CDTF">2017-10-04T16:31:24Z</dcterms:created>
  <dcterms:modified xsi:type="dcterms:W3CDTF">2017-10-05T16:45:10Z</dcterms:modified>
</cp:coreProperties>
</file>