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190" windowHeight="3795" tabRatio="512" activeTab="0"/>
  </bookViews>
  <sheets>
    <sheet name="NSSE Q1 x College" sheetId="1" r:id="rId1"/>
    <sheet name="NSSE Q2 x College" sheetId="2" r:id="rId2"/>
    <sheet name="NSSE Q3 Q4 Q5 x College" sheetId="3" r:id="rId3"/>
    <sheet name="NSSE Q6 Q7 x College" sheetId="4" r:id="rId4"/>
    <sheet name="NSSE Q8 Q9 x College" sheetId="5" r:id="rId5"/>
    <sheet name="NSSE Q10 Q11 x College" sheetId="6" r:id="rId6"/>
    <sheet name="NSSE Q12 Q13 Q14 x College" sheetId="7" r:id="rId7"/>
  </sheets>
  <definedNames/>
  <calcPr fullCalcOnLoad="1"/>
</workbook>
</file>

<file path=xl/sharedStrings.xml><?xml version="1.0" encoding="utf-8"?>
<sst xmlns="http://schemas.openxmlformats.org/spreadsheetml/2006/main" count="2591" uniqueCount="149">
  <si>
    <t>None</t>
  </si>
  <si>
    <t>Total</t>
  </si>
  <si>
    <t>Never</t>
  </si>
  <si>
    <t>Sometimes</t>
  </si>
  <si>
    <t>Often</t>
  </si>
  <si>
    <t>Very Often</t>
  </si>
  <si>
    <t>Asked questions in class or contributed to class discussions</t>
  </si>
  <si>
    <t>Made a class presentation</t>
  </si>
  <si>
    <t>Prepared two or more drafts of a paper or assignment before turning it in</t>
  </si>
  <si>
    <t>Worked on a paper or project that required integrating ideas or information from various sources</t>
  </si>
  <si>
    <t>Included diverse perspectives (different races, religions, genders, political beliefs, etc.) in class discussions or writing assignments</t>
  </si>
  <si>
    <t>Very Little</t>
  </si>
  <si>
    <t>Some</t>
  </si>
  <si>
    <t>Quite a bit</t>
  </si>
  <si>
    <t>Very Much</t>
  </si>
  <si>
    <t>One to four</t>
  </si>
  <si>
    <t>Five to ten</t>
  </si>
  <si>
    <t>Eleven to twenty</t>
  </si>
  <si>
    <t>More than twenty</t>
  </si>
  <si>
    <t>One to two</t>
  </si>
  <si>
    <t>Three to four</t>
  </si>
  <si>
    <t>Five to six</t>
  </si>
  <si>
    <t>Have not decided</t>
  </si>
  <si>
    <t>Do not plan to do</t>
  </si>
  <si>
    <t>Plan to do</t>
  </si>
  <si>
    <t>Done</t>
  </si>
  <si>
    <t>Available, Helpful, Sympathetic</t>
  </si>
  <si>
    <t>Poor</t>
  </si>
  <si>
    <t>Fair</t>
  </si>
  <si>
    <t>Excellent</t>
  </si>
  <si>
    <t>Definitely no</t>
  </si>
  <si>
    <t>Probably no</t>
  </si>
  <si>
    <t>Probably yes</t>
  </si>
  <si>
    <t>Definitely yes</t>
  </si>
  <si>
    <t>More than six</t>
  </si>
  <si>
    <t>Unfriendly, Unsupportive, Sense of Alienation</t>
  </si>
  <si>
    <t>Friendly, Supportive, Sense of Belonging</t>
  </si>
  <si>
    <t>Unavailable, Unhelpful, Unsympathetic</t>
  </si>
  <si>
    <t>Unhelpful, Inconsiderate, Rigid</t>
  </si>
  <si>
    <t>Helpful, Considerate, Flexible</t>
  </si>
  <si>
    <t>Zero hours per week</t>
  </si>
  <si>
    <t>One to five hours per week</t>
  </si>
  <si>
    <t>Six to ten hours per week</t>
  </si>
  <si>
    <t>Eleven to fifteen hours per week</t>
  </si>
  <si>
    <t>Sixteen to twenty hours per week</t>
  </si>
  <si>
    <t>Twenty-one to twenty-five hours per week</t>
  </si>
  <si>
    <t>Twenty-six hours per week</t>
  </si>
  <si>
    <t>More than thirty hours per week</t>
  </si>
  <si>
    <t xml:space="preserve">Good </t>
  </si>
  <si>
    <t>Raj Soin College of Business and Administration</t>
  </si>
  <si>
    <t>University College</t>
  </si>
  <si>
    <t>College of Science and Mathematics</t>
  </si>
  <si>
    <t>College of Nursing and Health</t>
  </si>
  <si>
    <t>College of Education and Human Services</t>
  </si>
  <si>
    <t>College of Engineering and Computer Science</t>
  </si>
  <si>
    <t>College of Liberal Arts</t>
  </si>
  <si>
    <t>#</t>
  </si>
  <si>
    <t>%</t>
  </si>
  <si>
    <t>Come to class without completing readings or assignments</t>
  </si>
  <si>
    <t>Worked with other students on projects DURING CLASS</t>
  </si>
  <si>
    <t>Worked with classmates OUTSIDE OF CLASS to prepare class assignments</t>
  </si>
  <si>
    <t>Put together ideas or concepts from different courses when completing assignments or during class discussions</t>
  </si>
  <si>
    <t>Tutored or taught other students (paid or voluntary)</t>
  </si>
  <si>
    <t>Participated in a community-based project (e.g., service learning) as part of a regular course</t>
  </si>
  <si>
    <t>Used an electronic medium (listserv, chat group, Internet, instant messaging, etc.) to discuss or complete an assignment</t>
  </si>
  <si>
    <t>Used e-mail to communicate with an instructor</t>
  </si>
  <si>
    <t>Discussed grades or assignments with an instructor</t>
  </si>
  <si>
    <t>Talked about career plans with a faculty member or advisor</t>
  </si>
  <si>
    <t>Discussed ideas from your readings or classes with faculty members outside of class</t>
  </si>
  <si>
    <t>Received prompt written or oral feedback from faculty on your academic performance</t>
  </si>
  <si>
    <t>Worked harder than you thought you could to meet an instructor's standards or expectations</t>
  </si>
  <si>
    <t>Worked with faculty members on activities other than coursework (committees, orientation, student life activities, etc.)</t>
  </si>
  <si>
    <t>Discussed ideas from your readings or classes with others outside of class (students, family members, co-workers, etc.)</t>
  </si>
  <si>
    <t>Had serious conversations with students of a different race or ethnicity than your own</t>
  </si>
  <si>
    <t>Had serious conversations with students who are very different from you in terms of their religious beliefs, political opinions, or personal values</t>
  </si>
  <si>
    <t>Coursework emphasized: MEMORIZING facts, ideas, or methods from your courses and readings so you can repeat them in pretty much the same form</t>
  </si>
  <si>
    <t>Coursework emphasized: ANALYZING the basic elements of an idea, experience, or theory, such as examining a particular case or situation in depth and considering its components</t>
  </si>
  <si>
    <t>Coursework emphasized: SYNTHESIZING and organizing ideas, information, or experiences into new, more complex interpretations and relationships</t>
  </si>
  <si>
    <t>Coursework emphasized: MAKING JUDGMENTS about the value of information, arguments, or methods, such as examining how others gathered and interpreted data and assessing the soundness of their conclusions</t>
  </si>
  <si>
    <t>Coursework emphasized: APPLYING theories or concepts to practical problems or in new situations</t>
  </si>
  <si>
    <t>Number of assigned textbooks, books, or book-length packs of course readings</t>
  </si>
  <si>
    <t>Number of books read on your own (not assigned) for personal enjoyment or academic enrichment</t>
  </si>
  <si>
    <t>Number of written papers or reports of 20 PAGES OR MORE</t>
  </si>
  <si>
    <t>Number of written papers or reports of FEWER THAN 5 PAGES</t>
  </si>
  <si>
    <t>Number of problem sets (or problem-based homework assignments) that take you MORE than an hour to complete</t>
  </si>
  <si>
    <t>Number of problem sets (or problem-based homework assignments) that take you LESS than an hour to complete</t>
  </si>
  <si>
    <t>Select the circle that best represents the extent to which your examinations during the current school year have challenged you to do your best work.</t>
  </si>
  <si>
    <t>Attended an art exhibit, play, dance, music, theater, or other performance</t>
  </si>
  <si>
    <t>Exercised or participated in physical fitness activities</t>
  </si>
  <si>
    <t>Participated in activities to enhance your spirituality (worship, meditation, prayer, etc.)</t>
  </si>
  <si>
    <t>Examined the strengths and weaknesses of your own views on a topic or issue</t>
  </si>
  <si>
    <t>Tried to better understand someone else's views by imagining how an issue looks from his or her perspective</t>
  </si>
  <si>
    <t>Learned something that changed the way you understand an issue or concept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</si>
  <si>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</si>
  <si>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</si>
  <si>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</si>
  <si>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</si>
  <si>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Foreign (or additional) language coursework</t>
  </si>
  <si>
    <t>Study abroad</t>
  </si>
  <si>
    <t>Independent study or self-designed major</t>
  </si>
  <si>
    <t>Culminating senior experience (capstone course, senior project or thesis, comprehensive exam, etc.)</t>
  </si>
  <si>
    <t>Relationships with OTHER STUDENTS</t>
  </si>
  <si>
    <t>Relationships with FACULTY MEMBERS</t>
  </si>
  <si>
    <t>Relationships with ADMINISTRATIVE PERSONNEL AND OFFICES</t>
  </si>
  <si>
    <t>Hours per 7-day week spent: Preparing for class (studying, reading, writing, doing homework or lab work, analyzing data, rehearsing, and other academic activities)</t>
  </si>
  <si>
    <t>Hours per 7-day week spent: Working for pay ON CAMPUS</t>
  </si>
  <si>
    <t>Hours per 7-day week spent: Working for pay OFF CAMPUS</t>
  </si>
  <si>
    <t>Hours per 7-day week spent: Participating in co-curricular activities (organizations, campus publications, student government, fraternity or sorority, intercollegiate or intramural sports, etc.)</t>
  </si>
  <si>
    <t>Hours per 7-day week spent: Relaxing and socializing (watching TV, partying, etc.)</t>
  </si>
  <si>
    <t>Hours per 7-day week spent: Providing care for dependents living with you (parents, children, spouse, etc.)</t>
  </si>
  <si>
    <t>Hours per 7-day week spent: Commuting to class (driving, walking, etc.)</t>
  </si>
  <si>
    <t>Institutional emphasis: Spending significant amounts of time studying and on academic work</t>
  </si>
  <si>
    <t>Institutional emphasis: Providing the support you need to help you succeed academically</t>
  </si>
  <si>
    <t>Institutional emphasis: Encouraging contact among students from different economic, social, and racial or ethnic backgrounds</t>
  </si>
  <si>
    <t>Institutional emphasis: Helping you cope with your non-academic responsibilities (work, family, etc.)</t>
  </si>
  <si>
    <t>Institutional emphasis: Providing the support you need to thrive socially</t>
  </si>
  <si>
    <t>Institutional emphasis: Attending campus events and activities (special speakers, cultural performances, athletic events, etc.)</t>
  </si>
  <si>
    <t>Institutional emphasis: Using computers in academic work</t>
  </si>
  <si>
    <t>Institutional contribution: Acquiring a broad general education</t>
  </si>
  <si>
    <t>Institutional contribution: Acquiring job or work-related knowledge and skills</t>
  </si>
  <si>
    <t>Institutional contribution: Writing clearly and effectively</t>
  </si>
  <si>
    <t>Institutional contribution: Speaking clearly and effectively</t>
  </si>
  <si>
    <t>Institutional contribution: Thinking critically and analytically</t>
  </si>
  <si>
    <t>Institutional contribution: Analyzing quantitative problems</t>
  </si>
  <si>
    <t>Institutional contribution: Using computing and information technology</t>
  </si>
  <si>
    <t>Institutional contribution: Working effectively with others</t>
  </si>
  <si>
    <t>Institutional contribution: Voting in local, state (provincial), or national (federal) elections</t>
  </si>
  <si>
    <t>Institutional contribution: Learning effectively on your own</t>
  </si>
  <si>
    <t>Institutional contribution: Understanding yourself</t>
  </si>
  <si>
    <t>Institutional contribution: Understanding people of other racial and ethnic backgrounds</t>
  </si>
  <si>
    <t>Institutional contribution: Solving complex real-world problems</t>
  </si>
  <si>
    <t>Institutional contribution: Developing a personal code of values and ethics</t>
  </si>
  <si>
    <t>Institutional contribution: Contributing to the welfare of your community</t>
  </si>
  <si>
    <t>Institutional contribution: Developing a deepened sense of spirituality</t>
  </si>
  <si>
    <t>Overall, how would you evaluate the quality of academic advising you have received at your institution?</t>
  </si>
  <si>
    <t>How would you evaluate your entire educational experience at this institution?</t>
  </si>
  <si>
    <t>If you could start over again, would you go to the SAME INSTITUTION you are now attending?</t>
  </si>
  <si>
    <t xml:space="preserve">Question 1:  In your experience at your institution during the current school year, about how often have you done each of the following?  </t>
  </si>
  <si>
    <t>Question 2:  During the current school year, how much has your coursework emphasized the following mental activities?</t>
  </si>
  <si>
    <t>Question 3:  During the current school year, about how much reading and writing have you done?</t>
  </si>
  <si>
    <t>Question 4:  In a typical week, how many homework problem sets do you complete?</t>
  </si>
  <si>
    <t xml:space="preserve">Question 5: </t>
  </si>
  <si>
    <t>Question 6:  During the current school year, about how often have you done each of the following?</t>
  </si>
  <si>
    <t>Question 7: Which of the following have you done or do you plan to do before you graduate from your institution?</t>
  </si>
  <si>
    <t>Question 8:  Mark the box that best represents the quality of your relationships with people at your institution.</t>
  </si>
  <si>
    <t>Question 9:  About how many hours do you spend in a typical 7-day week doing each of the following?</t>
  </si>
  <si>
    <t>Question 12</t>
  </si>
  <si>
    <t>Question 11:  To what extent has your experience at this institution contributed to your knowledge, skills, and personal development in the following areas?</t>
  </si>
  <si>
    <t>Question 10:  To what extent does your institution emphasize each of the following?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</si>
</sst>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9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9" fontId="46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Fill="1" applyAlignment="1">
      <alignment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9" fontId="4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9" fontId="48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35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0" fontId="2" fillId="38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49" fillId="39" borderId="0" xfId="0" applyFont="1" applyFill="1" applyAlignment="1">
      <alignment horizontal="center" wrapText="1"/>
    </xf>
    <xf numFmtId="0" fontId="47" fillId="4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8"/>
  <sheetViews>
    <sheetView tabSelected="1"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1" spans="1:8" ht="12.75">
      <c r="A1" s="45" t="s">
        <v>137</v>
      </c>
      <c r="B1" s="46"/>
      <c r="C1" s="46"/>
      <c r="D1" s="46"/>
      <c r="E1" s="46"/>
      <c r="F1" s="46"/>
      <c r="G1" s="46"/>
      <c r="H1" s="46"/>
    </row>
    <row r="3" spans="1:27" ht="41.25" customHeight="1">
      <c r="A3" s="18" t="s">
        <v>6</v>
      </c>
      <c r="C3" s="14"/>
      <c r="D3" s="37" t="s">
        <v>49</v>
      </c>
      <c r="E3" s="37"/>
      <c r="F3" s="14"/>
      <c r="G3" s="38" t="s">
        <v>53</v>
      </c>
      <c r="H3" s="38"/>
      <c r="I3" s="14"/>
      <c r="J3" s="39" t="s">
        <v>54</v>
      </c>
      <c r="K3" s="39"/>
      <c r="L3" s="14"/>
      <c r="M3" s="40" t="s">
        <v>55</v>
      </c>
      <c r="N3" s="40"/>
      <c r="O3" s="14"/>
      <c r="P3" s="41" t="s">
        <v>52</v>
      </c>
      <c r="Q3" s="41"/>
      <c r="R3" s="14"/>
      <c r="S3" s="42" t="s">
        <v>51</v>
      </c>
      <c r="T3" s="42"/>
      <c r="U3" s="14"/>
      <c r="V3" s="43" t="s">
        <v>50</v>
      </c>
      <c r="W3" s="43"/>
      <c r="X3" s="1"/>
      <c r="Y3" s="44" t="s">
        <v>1</v>
      </c>
      <c r="Z3" s="44"/>
      <c r="AA3"/>
    </row>
    <row r="4" spans="3:27" ht="24" customHeight="1">
      <c r="C4" s="20"/>
      <c r="D4" s="7" t="s">
        <v>56</v>
      </c>
      <c r="E4" s="7" t="s">
        <v>57</v>
      </c>
      <c r="G4" s="7" t="s">
        <v>56</v>
      </c>
      <c r="H4" s="7" t="s">
        <v>57</v>
      </c>
      <c r="J4" s="7" t="s">
        <v>56</v>
      </c>
      <c r="K4" s="7" t="s">
        <v>57</v>
      </c>
      <c r="M4" s="7" t="s">
        <v>56</v>
      </c>
      <c r="N4" s="7" t="s">
        <v>57</v>
      </c>
      <c r="P4" s="7" t="s">
        <v>56</v>
      </c>
      <c r="Q4" s="7" t="s">
        <v>57</v>
      </c>
      <c r="S4" s="7" t="s">
        <v>56</v>
      </c>
      <c r="T4" s="7" t="s">
        <v>57</v>
      </c>
      <c r="V4" s="7" t="s">
        <v>56</v>
      </c>
      <c r="W4" s="7" t="s">
        <v>57</v>
      </c>
      <c r="Y4" s="7" t="s">
        <v>56</v>
      </c>
      <c r="Z4" s="7" t="s">
        <v>57</v>
      </c>
      <c r="AA4"/>
    </row>
    <row r="5" spans="1:27" ht="12.75">
      <c r="A5" s="22" t="s">
        <v>2</v>
      </c>
      <c r="B5" s="2"/>
      <c r="C5" s="20"/>
      <c r="D5" s="1">
        <v>3</v>
      </c>
      <c r="E5" s="6">
        <f>D5/128</f>
        <v>0.0234375</v>
      </c>
      <c r="G5" s="1">
        <v>2</v>
      </c>
      <c r="H5" s="6">
        <f>G5/G$9</f>
        <v>0.01834862385321101</v>
      </c>
      <c r="J5" s="1">
        <v>2</v>
      </c>
      <c r="K5" s="6">
        <f>J5/J$9</f>
        <v>0.019801980198019802</v>
      </c>
      <c r="M5" s="1">
        <v>3</v>
      </c>
      <c r="N5" s="6">
        <f>M5/M$9</f>
        <v>0.015151515151515152</v>
      </c>
      <c r="P5" s="1">
        <v>2</v>
      </c>
      <c r="Q5" s="6">
        <f>P5/P$9</f>
        <v>0.03278688524590164</v>
      </c>
      <c r="S5" s="1">
        <v>3</v>
      </c>
      <c r="T5" s="6">
        <f>S5/S$9</f>
        <v>0.018867924528301886</v>
      </c>
      <c r="V5" s="1">
        <v>9</v>
      </c>
      <c r="W5" s="6">
        <f>V5/V$9</f>
        <v>0.04205607476635514</v>
      </c>
      <c r="Y5" s="1">
        <v>24</v>
      </c>
      <c r="Z5" s="6">
        <f>Y5/Y$9</f>
        <v>0.024742268041237112</v>
      </c>
      <c r="AA5"/>
    </row>
    <row r="6" spans="1:27" ht="12.75">
      <c r="A6" s="22" t="s">
        <v>3</v>
      </c>
      <c r="B6" s="2"/>
      <c r="C6" s="20"/>
      <c r="D6" s="1">
        <v>46</v>
      </c>
      <c r="E6" s="6">
        <f>D6/128</f>
        <v>0.359375</v>
      </c>
      <c r="G6" s="1">
        <v>34</v>
      </c>
      <c r="H6" s="6">
        <f>G6/G$9</f>
        <v>0.3119266055045872</v>
      </c>
      <c r="J6" s="1">
        <v>40</v>
      </c>
      <c r="K6" s="6">
        <f>J6/J$9</f>
        <v>0.39603960396039606</v>
      </c>
      <c r="M6" s="1">
        <v>46</v>
      </c>
      <c r="N6" s="6">
        <f>M6/M$9</f>
        <v>0.23232323232323232</v>
      </c>
      <c r="P6" s="1">
        <v>13</v>
      </c>
      <c r="Q6" s="6">
        <f>P6/P$9</f>
        <v>0.21311475409836064</v>
      </c>
      <c r="S6" s="1">
        <v>60</v>
      </c>
      <c r="T6" s="6">
        <f>S6/S$9</f>
        <v>0.37735849056603776</v>
      </c>
      <c r="V6" s="1">
        <v>94</v>
      </c>
      <c r="W6" s="6">
        <f>V6/V$9</f>
        <v>0.4392523364485981</v>
      </c>
      <c r="Y6" s="1">
        <v>333</v>
      </c>
      <c r="Z6" s="6">
        <f>Y6/Y$9</f>
        <v>0.34329896907216495</v>
      </c>
      <c r="AA6"/>
    </row>
    <row r="7" spans="1:27" ht="12.75">
      <c r="A7" s="22" t="s">
        <v>4</v>
      </c>
      <c r="B7" s="2"/>
      <c r="D7" s="1">
        <v>43</v>
      </c>
      <c r="E7" s="6">
        <f>D7/128</f>
        <v>0.3359375</v>
      </c>
      <c r="G7" s="1">
        <v>24</v>
      </c>
      <c r="H7" s="6">
        <f>G7/G$9</f>
        <v>0.22018348623853212</v>
      </c>
      <c r="J7" s="1">
        <v>31</v>
      </c>
      <c r="K7" s="6">
        <f>J7/J$9</f>
        <v>0.3069306930693069</v>
      </c>
      <c r="M7" s="1">
        <v>49</v>
      </c>
      <c r="N7" s="6">
        <f>M7/M$9</f>
        <v>0.2474747474747475</v>
      </c>
      <c r="P7" s="1">
        <v>30</v>
      </c>
      <c r="Q7" s="6">
        <f>P7/P$9</f>
        <v>0.4918032786885246</v>
      </c>
      <c r="S7" s="1">
        <v>43</v>
      </c>
      <c r="T7" s="6">
        <f>S7/S$9</f>
        <v>0.27044025157232704</v>
      </c>
      <c r="V7" s="1">
        <v>71</v>
      </c>
      <c r="W7" s="6">
        <f>V7/V$9</f>
        <v>0.3317757009345794</v>
      </c>
      <c r="Y7" s="1">
        <v>291</v>
      </c>
      <c r="Z7" s="6">
        <f>Y7/Y$9</f>
        <v>0.3</v>
      </c>
      <c r="AA7"/>
    </row>
    <row r="8" spans="1:27" ht="12.75">
      <c r="A8" s="22" t="s">
        <v>5</v>
      </c>
      <c r="B8" s="2"/>
      <c r="D8" s="1">
        <v>36</v>
      </c>
      <c r="E8" s="6">
        <f>D8/128</f>
        <v>0.28125</v>
      </c>
      <c r="G8" s="1">
        <v>49</v>
      </c>
      <c r="H8" s="6">
        <f>G8/G$9</f>
        <v>0.44954128440366975</v>
      </c>
      <c r="J8" s="1">
        <v>28</v>
      </c>
      <c r="K8" s="6">
        <f>J8/J$9</f>
        <v>0.27722772277227725</v>
      </c>
      <c r="M8" s="1">
        <v>100</v>
      </c>
      <c r="N8" s="6">
        <f>M8/M$9</f>
        <v>0.5050505050505051</v>
      </c>
      <c r="P8" s="1">
        <v>16</v>
      </c>
      <c r="Q8" s="6">
        <f>P8/P$9</f>
        <v>0.26229508196721313</v>
      </c>
      <c r="S8" s="1">
        <v>53</v>
      </c>
      <c r="T8" s="6">
        <f>S8/S$9</f>
        <v>0.3333333333333333</v>
      </c>
      <c r="V8" s="1">
        <v>40</v>
      </c>
      <c r="W8" s="6">
        <f>V8/V$9</f>
        <v>0.18691588785046728</v>
      </c>
      <c r="Y8" s="1">
        <v>322</v>
      </c>
      <c r="Z8" s="6">
        <f>Y8/Y$9</f>
        <v>0.3319587628865979</v>
      </c>
      <c r="AA8"/>
    </row>
    <row r="9" spans="1:27" ht="12.75">
      <c r="A9" s="23" t="s">
        <v>1</v>
      </c>
      <c r="B9" s="15"/>
      <c r="C9" s="16"/>
      <c r="D9" s="16">
        <f>SUM(D5:D8)</f>
        <v>128</v>
      </c>
      <c r="E9" s="17">
        <f>D9/128</f>
        <v>1</v>
      </c>
      <c r="F9" s="16"/>
      <c r="G9" s="16">
        <f>SUM(G5:G8)</f>
        <v>109</v>
      </c>
      <c r="H9" s="17">
        <f>G9/G$9</f>
        <v>1</v>
      </c>
      <c r="I9" s="16"/>
      <c r="J9" s="16">
        <f>SUM(J5:J8)</f>
        <v>101</v>
      </c>
      <c r="K9" s="17">
        <f>J9/J$9</f>
        <v>1</v>
      </c>
      <c r="L9" s="16"/>
      <c r="M9" s="16">
        <f>SUM(M5:M8)</f>
        <v>198</v>
      </c>
      <c r="N9" s="17">
        <f>M9/M$9</f>
        <v>1</v>
      </c>
      <c r="O9" s="16"/>
      <c r="P9" s="16">
        <f>SUM(P5:P8)</f>
        <v>61</v>
      </c>
      <c r="Q9" s="17">
        <f>P9/P$9</f>
        <v>1</v>
      </c>
      <c r="R9" s="16"/>
      <c r="S9" s="16">
        <f>SUM(S5:S8)</f>
        <v>159</v>
      </c>
      <c r="T9" s="17">
        <f>S9/S$9</f>
        <v>1</v>
      </c>
      <c r="U9" s="16"/>
      <c r="V9" s="16">
        <f>SUM(V5:V8)</f>
        <v>214</v>
      </c>
      <c r="W9" s="17">
        <f>V9/V$9</f>
        <v>1</v>
      </c>
      <c r="X9" s="16"/>
      <c r="Y9" s="16">
        <f>SUM(Y5:Y8)</f>
        <v>970</v>
      </c>
      <c r="Z9" s="17">
        <f>Y9/Y$9</f>
        <v>1</v>
      </c>
      <c r="AA9"/>
    </row>
    <row r="10" spans="5:27" ht="12.75">
      <c r="E10" s="6"/>
      <c r="G10" s="1"/>
      <c r="H10" s="6"/>
      <c r="J10" s="1"/>
      <c r="K10" s="6"/>
      <c r="M10" s="1"/>
      <c r="N10" s="6"/>
      <c r="P10" s="1"/>
      <c r="Q10" s="6"/>
      <c r="S10" s="1"/>
      <c r="T10" s="6"/>
      <c r="V10" s="1"/>
      <c r="W10" s="6"/>
      <c r="Y10" s="1"/>
      <c r="Z10" s="6"/>
      <c r="AA10"/>
    </row>
    <row r="11" spans="5:27" ht="12.75">
      <c r="E11" s="6"/>
      <c r="G11" s="1"/>
      <c r="H11" s="6"/>
      <c r="J11" s="1"/>
      <c r="K11" s="6"/>
      <c r="M11" s="1"/>
      <c r="N11" s="6"/>
      <c r="P11" s="1"/>
      <c r="Q11" s="6"/>
      <c r="S11" s="1"/>
      <c r="T11" s="6"/>
      <c r="V11" s="1"/>
      <c r="W11" s="6"/>
      <c r="Y11" s="1"/>
      <c r="Z11" s="6"/>
      <c r="AA11"/>
    </row>
    <row r="12" spans="1:27" ht="41.25" customHeight="1">
      <c r="A12" s="18" t="s">
        <v>7</v>
      </c>
      <c r="C12" s="14"/>
      <c r="D12" s="37" t="s">
        <v>49</v>
      </c>
      <c r="E12" s="37"/>
      <c r="F12" s="14"/>
      <c r="G12" s="38" t="s">
        <v>53</v>
      </c>
      <c r="H12" s="38"/>
      <c r="I12" s="14"/>
      <c r="J12" s="39" t="s">
        <v>54</v>
      </c>
      <c r="K12" s="39"/>
      <c r="L12" s="14"/>
      <c r="M12" s="40" t="s">
        <v>55</v>
      </c>
      <c r="N12" s="40"/>
      <c r="O12" s="14"/>
      <c r="P12" s="41" t="s">
        <v>52</v>
      </c>
      <c r="Q12" s="41"/>
      <c r="R12" s="14"/>
      <c r="S12" s="42" t="s">
        <v>51</v>
      </c>
      <c r="T12" s="42"/>
      <c r="U12" s="14"/>
      <c r="V12" s="43" t="s">
        <v>50</v>
      </c>
      <c r="W12" s="43"/>
      <c r="X12" s="1"/>
      <c r="Y12" s="44" t="s">
        <v>1</v>
      </c>
      <c r="Z12" s="44"/>
      <c r="AA12"/>
    </row>
    <row r="13" spans="3:27" ht="12.75">
      <c r="C13" s="20"/>
      <c r="D13" s="7" t="s">
        <v>56</v>
      </c>
      <c r="E13" s="7" t="s">
        <v>57</v>
      </c>
      <c r="G13" s="7" t="s">
        <v>56</v>
      </c>
      <c r="H13" s="7" t="s">
        <v>57</v>
      </c>
      <c r="J13" s="7" t="s">
        <v>56</v>
      </c>
      <c r="K13" s="7" t="s">
        <v>57</v>
      </c>
      <c r="M13" s="7" t="s">
        <v>56</v>
      </c>
      <c r="N13" s="7" t="s">
        <v>57</v>
      </c>
      <c r="P13" s="7" t="s">
        <v>56</v>
      </c>
      <c r="Q13" s="7" t="s">
        <v>57</v>
      </c>
      <c r="S13" s="7" t="s">
        <v>56</v>
      </c>
      <c r="T13" s="7" t="s">
        <v>57</v>
      </c>
      <c r="V13" s="7" t="s">
        <v>56</v>
      </c>
      <c r="W13" s="7" t="s">
        <v>57</v>
      </c>
      <c r="Y13" s="7" t="s">
        <v>56</v>
      </c>
      <c r="Z13" s="7" t="s">
        <v>57</v>
      </c>
      <c r="AA13"/>
    </row>
    <row r="14" spans="1:27" ht="12.75">
      <c r="A14" s="22" t="s">
        <v>2</v>
      </c>
      <c r="B14" s="2"/>
      <c r="C14" s="20"/>
      <c r="D14" s="1">
        <v>8</v>
      </c>
      <c r="E14" s="6">
        <f>D14/128</f>
        <v>0.0625</v>
      </c>
      <c r="G14" s="1">
        <v>5</v>
      </c>
      <c r="H14" s="6">
        <f>G14/G$18</f>
        <v>0.045871559633027525</v>
      </c>
      <c r="J14" s="1">
        <v>18</v>
      </c>
      <c r="K14" s="6">
        <f>J14/J$18</f>
        <v>0.17647058823529413</v>
      </c>
      <c r="M14" s="1">
        <v>13</v>
      </c>
      <c r="N14" s="6">
        <f>M14/M$18</f>
        <v>0.06598984771573604</v>
      </c>
      <c r="P14" s="1">
        <v>3</v>
      </c>
      <c r="Q14" s="6">
        <f>P14/P$18</f>
        <v>0.04838709677419355</v>
      </c>
      <c r="S14" s="1">
        <v>30</v>
      </c>
      <c r="T14" s="6">
        <f>S14/S$18</f>
        <v>0.18867924528301888</v>
      </c>
      <c r="V14" s="1">
        <v>63</v>
      </c>
      <c r="W14" s="6">
        <f>V14/V$18</f>
        <v>0.29439252336448596</v>
      </c>
      <c r="Y14" s="1">
        <v>140</v>
      </c>
      <c r="Z14" s="6">
        <f>Y14/Y$18</f>
        <v>0.14418125643666324</v>
      </c>
      <c r="AA14"/>
    </row>
    <row r="15" spans="1:27" ht="12.75">
      <c r="A15" s="22" t="s">
        <v>3</v>
      </c>
      <c r="B15" s="2"/>
      <c r="D15" s="1">
        <v>51</v>
      </c>
      <c r="E15" s="6">
        <f>D15/128</f>
        <v>0.3984375</v>
      </c>
      <c r="G15" s="1">
        <v>24</v>
      </c>
      <c r="H15" s="6">
        <f>G15/G$18</f>
        <v>0.22018348623853212</v>
      </c>
      <c r="J15" s="1">
        <v>46</v>
      </c>
      <c r="K15" s="6">
        <f>J15/J$18</f>
        <v>0.45098039215686275</v>
      </c>
      <c r="M15" s="1">
        <v>83</v>
      </c>
      <c r="N15" s="6">
        <f>M15/M$18</f>
        <v>0.4213197969543147</v>
      </c>
      <c r="P15" s="1">
        <v>18</v>
      </c>
      <c r="Q15" s="6">
        <f>P15/P$18</f>
        <v>0.2903225806451613</v>
      </c>
      <c r="S15" s="1">
        <v>73</v>
      </c>
      <c r="T15" s="6">
        <f>S15/S$18</f>
        <v>0.4591194968553459</v>
      </c>
      <c r="V15" s="1">
        <v>101</v>
      </c>
      <c r="W15" s="6">
        <f>V15/V$18</f>
        <v>0.4719626168224299</v>
      </c>
      <c r="Y15" s="1">
        <v>396</v>
      </c>
      <c r="Z15" s="6">
        <f>Y15/Y$18</f>
        <v>0.407826982492276</v>
      </c>
      <c r="AA15"/>
    </row>
    <row r="16" spans="1:27" ht="12.75">
      <c r="A16" s="22" t="s">
        <v>4</v>
      </c>
      <c r="B16" s="2"/>
      <c r="D16" s="1">
        <v>43</v>
      </c>
      <c r="E16" s="6">
        <f>D16/128</f>
        <v>0.3359375</v>
      </c>
      <c r="G16" s="1">
        <v>45</v>
      </c>
      <c r="H16" s="6">
        <f>G16/G$18</f>
        <v>0.41284403669724773</v>
      </c>
      <c r="J16" s="1">
        <v>31</v>
      </c>
      <c r="K16" s="6">
        <f>J16/J$18</f>
        <v>0.30392156862745096</v>
      </c>
      <c r="M16" s="1">
        <v>56</v>
      </c>
      <c r="N16" s="6">
        <f>M16/M$18</f>
        <v>0.28426395939086296</v>
      </c>
      <c r="P16" s="1">
        <v>21</v>
      </c>
      <c r="Q16" s="6">
        <f>P16/P$18</f>
        <v>0.3387096774193548</v>
      </c>
      <c r="S16" s="1">
        <v>38</v>
      </c>
      <c r="T16" s="6">
        <f>S16/S$18</f>
        <v>0.2389937106918239</v>
      </c>
      <c r="V16" s="1">
        <v>35</v>
      </c>
      <c r="W16" s="6">
        <f>V16/V$18</f>
        <v>0.16355140186915887</v>
      </c>
      <c r="Y16" s="1">
        <v>269</v>
      </c>
      <c r="Z16" s="6">
        <f>Y16/Y$18</f>
        <v>0.27703398558187436</v>
      </c>
      <c r="AA16"/>
    </row>
    <row r="17" spans="1:27" ht="12.75">
      <c r="A17" s="22" t="s">
        <v>5</v>
      </c>
      <c r="B17" s="2"/>
      <c r="D17" s="1">
        <v>26</v>
      </c>
      <c r="E17" s="6">
        <f>D17/128</f>
        <v>0.203125</v>
      </c>
      <c r="G17" s="1">
        <v>35</v>
      </c>
      <c r="H17" s="6">
        <f>G17/G$18</f>
        <v>0.3211009174311927</v>
      </c>
      <c r="J17" s="1">
        <v>7</v>
      </c>
      <c r="K17" s="6">
        <f>J17/J$18</f>
        <v>0.06862745098039216</v>
      </c>
      <c r="M17" s="1">
        <v>45</v>
      </c>
      <c r="N17" s="6">
        <f>M17/M$18</f>
        <v>0.22842639593908629</v>
      </c>
      <c r="P17" s="1">
        <v>20</v>
      </c>
      <c r="Q17" s="6">
        <f>P17/P$18</f>
        <v>0.3225806451612903</v>
      </c>
      <c r="S17" s="1">
        <v>18</v>
      </c>
      <c r="T17" s="6">
        <f>S17/S$18</f>
        <v>0.11320754716981132</v>
      </c>
      <c r="V17" s="1">
        <v>15</v>
      </c>
      <c r="W17" s="6">
        <f>V17/V$18</f>
        <v>0.07009345794392523</v>
      </c>
      <c r="Y17" s="1">
        <v>166</v>
      </c>
      <c r="Z17" s="6">
        <f>Y17/Y$18</f>
        <v>0.1709577754891864</v>
      </c>
      <c r="AA17"/>
    </row>
    <row r="18" spans="1:27" ht="12.75">
      <c r="A18" s="23" t="s">
        <v>1</v>
      </c>
      <c r="B18" s="15"/>
      <c r="C18" s="16"/>
      <c r="D18" s="16">
        <f>SUM(D14:D17)</f>
        <v>128</v>
      </c>
      <c r="E18" s="17">
        <f>D18/128</f>
        <v>1</v>
      </c>
      <c r="F18" s="16"/>
      <c r="G18" s="16">
        <f>SUM(G14:G17)</f>
        <v>109</v>
      </c>
      <c r="H18" s="17">
        <f>G18/G$18</f>
        <v>1</v>
      </c>
      <c r="I18" s="16"/>
      <c r="J18" s="16">
        <f>SUM(J14:J17)</f>
        <v>102</v>
      </c>
      <c r="K18" s="17">
        <f>J18/J$18</f>
        <v>1</v>
      </c>
      <c r="L18" s="16"/>
      <c r="M18" s="16">
        <f>SUM(M14:M17)</f>
        <v>197</v>
      </c>
      <c r="N18" s="17">
        <f>M18/M$18</f>
        <v>1</v>
      </c>
      <c r="O18" s="16"/>
      <c r="P18" s="16">
        <f>SUM(P14:P17)</f>
        <v>62</v>
      </c>
      <c r="Q18" s="17">
        <f>P18/P$18</f>
        <v>1</v>
      </c>
      <c r="R18" s="16"/>
      <c r="S18" s="16">
        <f>SUM(S14:S17)</f>
        <v>159</v>
      </c>
      <c r="T18" s="17">
        <f>S18/S$18</f>
        <v>1</v>
      </c>
      <c r="U18" s="16"/>
      <c r="V18" s="16">
        <f>SUM(V14:V17)</f>
        <v>214</v>
      </c>
      <c r="W18" s="17">
        <f>V18/V$18</f>
        <v>1</v>
      </c>
      <c r="X18" s="16"/>
      <c r="Y18" s="16">
        <f>SUM(Y14:Y17)</f>
        <v>971</v>
      </c>
      <c r="Z18" s="17">
        <f>Y18/Y$18</f>
        <v>1</v>
      </c>
      <c r="AA18"/>
    </row>
    <row r="19" spans="5:27" ht="12.75">
      <c r="E19" s="6"/>
      <c r="G19" s="1"/>
      <c r="H19" s="6"/>
      <c r="J19" s="1"/>
      <c r="K19" s="6"/>
      <c r="M19" s="1"/>
      <c r="N19" s="6"/>
      <c r="P19" s="1"/>
      <c r="Q19" s="6"/>
      <c r="S19" s="1"/>
      <c r="T19" s="6"/>
      <c r="V19" s="1"/>
      <c r="W19" s="6"/>
      <c r="Y19" s="1"/>
      <c r="Z19" s="6"/>
      <c r="AA19"/>
    </row>
    <row r="20" spans="5:27" ht="9.75" customHeight="1">
      <c r="E20" s="6"/>
      <c r="G20" s="1"/>
      <c r="H20" s="6"/>
      <c r="J20" s="1"/>
      <c r="K20" s="6"/>
      <c r="M20" s="1"/>
      <c r="N20" s="6"/>
      <c r="P20" s="1"/>
      <c r="Q20" s="6"/>
      <c r="S20" s="1"/>
      <c r="T20" s="6"/>
      <c r="V20" s="1"/>
      <c r="W20" s="6"/>
      <c r="Y20" s="1"/>
      <c r="Z20" s="6"/>
      <c r="AA20"/>
    </row>
    <row r="21" spans="1:27" ht="41.25" customHeight="1">
      <c r="A21" s="18" t="s">
        <v>8</v>
      </c>
      <c r="C21" s="14"/>
      <c r="D21" s="37" t="s">
        <v>49</v>
      </c>
      <c r="E21" s="37"/>
      <c r="F21" s="14"/>
      <c r="G21" s="38" t="s">
        <v>53</v>
      </c>
      <c r="H21" s="38"/>
      <c r="I21" s="14"/>
      <c r="J21" s="39" t="s">
        <v>54</v>
      </c>
      <c r="K21" s="39"/>
      <c r="L21" s="14"/>
      <c r="M21" s="40" t="s">
        <v>55</v>
      </c>
      <c r="N21" s="40"/>
      <c r="O21" s="14"/>
      <c r="P21" s="41" t="s">
        <v>52</v>
      </c>
      <c r="Q21" s="41"/>
      <c r="R21" s="14"/>
      <c r="S21" s="42" t="s">
        <v>51</v>
      </c>
      <c r="T21" s="42"/>
      <c r="U21" s="14"/>
      <c r="V21" s="43" t="s">
        <v>50</v>
      </c>
      <c r="W21" s="43"/>
      <c r="X21" s="1"/>
      <c r="Y21" s="44" t="s">
        <v>1</v>
      </c>
      <c r="Z21" s="44"/>
      <c r="AA21"/>
    </row>
    <row r="22" spans="4:27" ht="12.75">
      <c r="D22" s="7" t="s">
        <v>56</v>
      </c>
      <c r="E22" s="7" t="s">
        <v>57</v>
      </c>
      <c r="G22" s="7" t="s">
        <v>56</v>
      </c>
      <c r="H22" s="7" t="s">
        <v>57</v>
      </c>
      <c r="J22" s="7" t="s">
        <v>56</v>
      </c>
      <c r="K22" s="7" t="s">
        <v>57</v>
      </c>
      <c r="M22" s="7" t="s">
        <v>56</v>
      </c>
      <c r="N22" s="7" t="s">
        <v>57</v>
      </c>
      <c r="P22" s="7" t="s">
        <v>56</v>
      </c>
      <c r="Q22" s="7" t="s">
        <v>57</v>
      </c>
      <c r="S22" s="7" t="s">
        <v>56</v>
      </c>
      <c r="T22" s="7" t="s">
        <v>57</v>
      </c>
      <c r="V22" s="7" t="s">
        <v>56</v>
      </c>
      <c r="W22" s="7" t="s">
        <v>57</v>
      </c>
      <c r="Y22" s="7" t="s">
        <v>56</v>
      </c>
      <c r="Z22" s="7" t="s">
        <v>57</v>
      </c>
      <c r="AA22"/>
    </row>
    <row r="23" spans="1:27" ht="12.75">
      <c r="A23" s="22" t="s">
        <v>2</v>
      </c>
      <c r="B23" s="2"/>
      <c r="D23" s="1">
        <v>21</v>
      </c>
      <c r="E23" s="6">
        <f>D23/129</f>
        <v>0.16279069767441862</v>
      </c>
      <c r="G23" s="1">
        <v>10</v>
      </c>
      <c r="H23" s="6">
        <f>G23/G$27</f>
        <v>0.09174311926605505</v>
      </c>
      <c r="J23" s="1">
        <v>16</v>
      </c>
      <c r="K23" s="6">
        <f>J23/J$27</f>
        <v>0.1568627450980392</v>
      </c>
      <c r="M23" s="1">
        <v>35</v>
      </c>
      <c r="N23" s="6">
        <f>M23/M$27</f>
        <v>0.1794871794871795</v>
      </c>
      <c r="P23" s="1">
        <v>9</v>
      </c>
      <c r="Q23" s="6">
        <f>P23/P$27</f>
        <v>0.15</v>
      </c>
      <c r="S23" s="1">
        <v>41</v>
      </c>
      <c r="T23" s="6">
        <f>S23/S$27</f>
        <v>0.2578616352201258</v>
      </c>
      <c r="V23" s="1">
        <v>14</v>
      </c>
      <c r="W23" s="6">
        <f>V23/V$27</f>
        <v>0.0660377358490566</v>
      </c>
      <c r="Y23" s="1">
        <v>146</v>
      </c>
      <c r="Z23" s="6">
        <f>Y23/Y$27</f>
        <v>0.15113871635610765</v>
      </c>
      <c r="AA23"/>
    </row>
    <row r="24" spans="1:27" ht="12.75">
      <c r="A24" s="22" t="s">
        <v>3</v>
      </c>
      <c r="B24" s="2"/>
      <c r="D24" s="1">
        <v>38</v>
      </c>
      <c r="E24" s="6">
        <f>D24/129</f>
        <v>0.29457364341085274</v>
      </c>
      <c r="G24" s="1">
        <v>44</v>
      </c>
      <c r="H24" s="6">
        <f>G24/G$27</f>
        <v>0.4036697247706422</v>
      </c>
      <c r="J24" s="1">
        <v>36</v>
      </c>
      <c r="K24" s="6">
        <f>J24/J$27</f>
        <v>0.35294117647058826</v>
      </c>
      <c r="M24" s="1">
        <v>65</v>
      </c>
      <c r="N24" s="6">
        <f>M24/M$27</f>
        <v>0.3333333333333333</v>
      </c>
      <c r="P24" s="1">
        <v>25</v>
      </c>
      <c r="Q24" s="6">
        <f>P24/P$27</f>
        <v>0.4166666666666667</v>
      </c>
      <c r="S24" s="1">
        <v>55</v>
      </c>
      <c r="T24" s="6">
        <f>S24/S$27</f>
        <v>0.34591194968553457</v>
      </c>
      <c r="V24" s="1">
        <v>44</v>
      </c>
      <c r="W24" s="6">
        <f>V24/V$27</f>
        <v>0.20754716981132076</v>
      </c>
      <c r="Y24" s="1">
        <v>307</v>
      </c>
      <c r="Z24" s="6">
        <f>Y24/Y$27</f>
        <v>0.31780538302277433</v>
      </c>
      <c r="AA24"/>
    </row>
    <row r="25" spans="1:27" ht="12.75">
      <c r="A25" s="22" t="s">
        <v>4</v>
      </c>
      <c r="B25" s="2"/>
      <c r="D25" s="1">
        <v>45</v>
      </c>
      <c r="E25" s="6">
        <f>D25/129</f>
        <v>0.3488372093023256</v>
      </c>
      <c r="G25" s="1">
        <v>29</v>
      </c>
      <c r="H25" s="6">
        <f>G25/G$27</f>
        <v>0.26605504587155965</v>
      </c>
      <c r="J25" s="1">
        <v>29</v>
      </c>
      <c r="K25" s="6">
        <f>J25/J$27</f>
        <v>0.28431372549019607</v>
      </c>
      <c r="M25" s="1">
        <v>52</v>
      </c>
      <c r="N25" s="6">
        <f>M25/M$27</f>
        <v>0.26666666666666666</v>
      </c>
      <c r="P25" s="1">
        <v>14</v>
      </c>
      <c r="Q25" s="6">
        <f>P25/P$27</f>
        <v>0.23333333333333334</v>
      </c>
      <c r="S25" s="1">
        <v>40</v>
      </c>
      <c r="T25" s="6">
        <f>S25/S$27</f>
        <v>0.25157232704402516</v>
      </c>
      <c r="V25" s="1">
        <v>68</v>
      </c>
      <c r="W25" s="6">
        <f>V25/V$27</f>
        <v>0.32075471698113206</v>
      </c>
      <c r="Y25" s="1">
        <v>277</v>
      </c>
      <c r="Z25" s="6">
        <f>Y25/Y$27</f>
        <v>0.2867494824016563</v>
      </c>
      <c r="AA25"/>
    </row>
    <row r="26" spans="1:27" ht="12.75">
      <c r="A26" s="22" t="s">
        <v>5</v>
      </c>
      <c r="B26" s="2"/>
      <c r="D26" s="1">
        <v>25</v>
      </c>
      <c r="E26" s="6">
        <f>D26/129</f>
        <v>0.1937984496124031</v>
      </c>
      <c r="G26" s="1">
        <v>26</v>
      </c>
      <c r="H26" s="6">
        <f>G26/G$27</f>
        <v>0.23853211009174313</v>
      </c>
      <c r="J26" s="1">
        <v>21</v>
      </c>
      <c r="K26" s="6">
        <f>J26/J$27</f>
        <v>0.20588235294117646</v>
      </c>
      <c r="M26" s="1">
        <v>43</v>
      </c>
      <c r="N26" s="6">
        <f>M26/M$27</f>
        <v>0.2205128205128205</v>
      </c>
      <c r="P26" s="1">
        <v>12</v>
      </c>
      <c r="Q26" s="6">
        <f>P26/P$27</f>
        <v>0.2</v>
      </c>
      <c r="S26" s="1">
        <v>23</v>
      </c>
      <c r="T26" s="6">
        <f>S26/S$27</f>
        <v>0.14465408805031446</v>
      </c>
      <c r="V26" s="1">
        <v>86</v>
      </c>
      <c r="W26" s="6">
        <f>V26/V$27</f>
        <v>0.4056603773584906</v>
      </c>
      <c r="Y26" s="1">
        <v>236</v>
      </c>
      <c r="Z26" s="6">
        <f>Y26/Y$27</f>
        <v>0.2443064182194617</v>
      </c>
      <c r="AA26"/>
    </row>
    <row r="27" spans="1:27" ht="12.75">
      <c r="A27" s="23" t="s">
        <v>1</v>
      </c>
      <c r="B27" s="15"/>
      <c r="C27" s="16"/>
      <c r="D27" s="16">
        <f>SUM(D23:D26)</f>
        <v>129</v>
      </c>
      <c r="E27" s="17">
        <f>D27/129</f>
        <v>1</v>
      </c>
      <c r="F27" s="16"/>
      <c r="G27" s="16">
        <f>SUM(G23:G26)</f>
        <v>109</v>
      </c>
      <c r="H27" s="17">
        <f>G27/G$27</f>
        <v>1</v>
      </c>
      <c r="I27" s="16"/>
      <c r="J27" s="16">
        <f>SUM(J23:J26)</f>
        <v>102</v>
      </c>
      <c r="K27" s="17">
        <f>J27/J$27</f>
        <v>1</v>
      </c>
      <c r="L27" s="16"/>
      <c r="M27" s="16">
        <f>SUM(M23:M26)</f>
        <v>195</v>
      </c>
      <c r="N27" s="17">
        <f>M27/M$27</f>
        <v>1</v>
      </c>
      <c r="O27" s="16"/>
      <c r="P27" s="16">
        <f>SUM(P23:P26)</f>
        <v>60</v>
      </c>
      <c r="Q27" s="17">
        <f>P27/P$27</f>
        <v>1</v>
      </c>
      <c r="R27" s="16"/>
      <c r="S27" s="16">
        <f>SUM(S23:S26)</f>
        <v>159</v>
      </c>
      <c r="T27" s="17">
        <f>S27/S$27</f>
        <v>1</v>
      </c>
      <c r="U27" s="16"/>
      <c r="V27" s="16">
        <f>SUM(V23:V26)</f>
        <v>212</v>
      </c>
      <c r="W27" s="17">
        <f>V27/V$27</f>
        <v>1</v>
      </c>
      <c r="X27" s="16"/>
      <c r="Y27" s="16">
        <f>SUM(Y23:Y26)</f>
        <v>966</v>
      </c>
      <c r="Z27" s="17">
        <f>Y27/Y$27</f>
        <v>1</v>
      </c>
      <c r="AA27"/>
    </row>
    <row r="28" spans="3:27" ht="12.75">
      <c r="C28" s="20"/>
      <c r="E28" s="6"/>
      <c r="G28" s="1"/>
      <c r="H28" s="6"/>
      <c r="J28" s="1"/>
      <c r="K28" s="6"/>
      <c r="M28" s="1"/>
      <c r="N28" s="6"/>
      <c r="P28" s="1"/>
      <c r="Q28" s="6"/>
      <c r="S28" s="1"/>
      <c r="T28" s="6"/>
      <c r="V28" s="1"/>
      <c r="W28" s="6"/>
      <c r="Y28" s="1"/>
      <c r="Z28" s="6"/>
      <c r="AA28"/>
    </row>
    <row r="29" spans="3:27" ht="12.75">
      <c r="C29" s="20"/>
      <c r="E29" s="6"/>
      <c r="G29" s="1"/>
      <c r="H29" s="6"/>
      <c r="J29" s="1"/>
      <c r="K29" s="6"/>
      <c r="M29" s="1"/>
      <c r="N29" s="6"/>
      <c r="P29" s="1"/>
      <c r="Q29" s="6"/>
      <c r="S29" s="1"/>
      <c r="T29" s="6"/>
      <c r="V29" s="1"/>
      <c r="W29" s="6"/>
      <c r="Y29" s="1"/>
      <c r="Z29" s="6"/>
      <c r="AA29"/>
    </row>
    <row r="30" spans="1:27" ht="41.25" customHeight="1">
      <c r="A30" s="18" t="s">
        <v>9</v>
      </c>
      <c r="C30" s="14"/>
      <c r="D30" s="37" t="s">
        <v>49</v>
      </c>
      <c r="E30" s="37"/>
      <c r="F30" s="14"/>
      <c r="G30" s="38" t="s">
        <v>53</v>
      </c>
      <c r="H30" s="38"/>
      <c r="I30" s="14"/>
      <c r="J30" s="39" t="s">
        <v>54</v>
      </c>
      <c r="K30" s="39"/>
      <c r="L30" s="14"/>
      <c r="M30" s="40" t="s">
        <v>55</v>
      </c>
      <c r="N30" s="40"/>
      <c r="O30" s="14"/>
      <c r="P30" s="41" t="s">
        <v>52</v>
      </c>
      <c r="Q30" s="41"/>
      <c r="R30" s="14"/>
      <c r="S30" s="42" t="s">
        <v>51</v>
      </c>
      <c r="T30" s="42"/>
      <c r="U30" s="14"/>
      <c r="V30" s="43" t="s">
        <v>50</v>
      </c>
      <c r="W30" s="43"/>
      <c r="X30" s="1"/>
      <c r="Y30" s="44" t="s">
        <v>1</v>
      </c>
      <c r="Z30" s="44"/>
      <c r="AA30"/>
    </row>
    <row r="31" spans="4:27" ht="12.75">
      <c r="D31" s="7" t="s">
        <v>56</v>
      </c>
      <c r="E31" s="7" t="s">
        <v>57</v>
      </c>
      <c r="G31" s="7" t="s">
        <v>56</v>
      </c>
      <c r="H31" s="7" t="s">
        <v>57</v>
      </c>
      <c r="J31" s="7" t="s">
        <v>56</v>
      </c>
      <c r="K31" s="7" t="s">
        <v>57</v>
      </c>
      <c r="M31" s="7" t="s">
        <v>56</v>
      </c>
      <c r="N31" s="7" t="s">
        <v>57</v>
      </c>
      <c r="P31" s="7" t="s">
        <v>56</v>
      </c>
      <c r="Q31" s="7" t="s">
        <v>57</v>
      </c>
      <c r="S31" s="7" t="s">
        <v>56</v>
      </c>
      <c r="T31" s="7" t="s">
        <v>57</v>
      </c>
      <c r="V31" s="7" t="s">
        <v>56</v>
      </c>
      <c r="W31" s="7" t="s">
        <v>57</v>
      </c>
      <c r="Y31" s="7" t="s">
        <v>56</v>
      </c>
      <c r="Z31" s="7" t="s">
        <v>57</v>
      </c>
      <c r="AA31"/>
    </row>
    <row r="32" spans="1:27" ht="12.75">
      <c r="A32" s="22" t="s">
        <v>2</v>
      </c>
      <c r="B32" s="2"/>
      <c r="E32" s="6">
        <f>D32/128</f>
        <v>0</v>
      </c>
      <c r="G32" s="1"/>
      <c r="H32" s="6">
        <f>G32/G$36</f>
        <v>0</v>
      </c>
      <c r="J32" s="1">
        <v>3</v>
      </c>
      <c r="K32" s="6">
        <f>J32/J$36</f>
        <v>0.0297029702970297</v>
      </c>
      <c r="M32" s="1"/>
      <c r="N32" s="6">
        <f>M32/M$36</f>
        <v>0</v>
      </c>
      <c r="P32" s="1"/>
      <c r="Q32" s="6">
        <f>P32/P$36</f>
        <v>0</v>
      </c>
      <c r="S32" s="1">
        <v>3</v>
      </c>
      <c r="T32" s="6">
        <f>S32/S$36</f>
        <v>0.0189873417721519</v>
      </c>
      <c r="V32" s="1">
        <v>7</v>
      </c>
      <c r="W32" s="6">
        <f>V32/V$36</f>
        <v>0.03255813953488372</v>
      </c>
      <c r="Y32" s="1">
        <v>13</v>
      </c>
      <c r="Z32" s="6">
        <f>Y32/Y$36</f>
        <v>0.013429752066115703</v>
      </c>
      <c r="AA32"/>
    </row>
    <row r="33" spans="1:27" ht="12.75">
      <c r="A33" s="22" t="s">
        <v>3</v>
      </c>
      <c r="B33" s="2"/>
      <c r="D33" s="1">
        <v>19</v>
      </c>
      <c r="E33" s="6">
        <f>D33/128</f>
        <v>0.1484375</v>
      </c>
      <c r="G33" s="1">
        <v>16</v>
      </c>
      <c r="H33" s="6">
        <f>G33/G$36</f>
        <v>0.14678899082568808</v>
      </c>
      <c r="J33" s="1">
        <v>14</v>
      </c>
      <c r="K33" s="6">
        <f>J33/J$36</f>
        <v>0.13861386138613863</v>
      </c>
      <c r="M33" s="1">
        <v>17</v>
      </c>
      <c r="N33" s="6">
        <f>M33/M$36</f>
        <v>0.08673469387755102</v>
      </c>
      <c r="P33" s="1">
        <v>7</v>
      </c>
      <c r="Q33" s="6">
        <f>P33/P$36</f>
        <v>0.11475409836065574</v>
      </c>
      <c r="S33" s="1">
        <v>27</v>
      </c>
      <c r="T33" s="6">
        <f>S33/S$36</f>
        <v>0.17088607594936708</v>
      </c>
      <c r="V33" s="1">
        <v>31</v>
      </c>
      <c r="W33" s="6">
        <f>V33/V$36</f>
        <v>0.14418604651162792</v>
      </c>
      <c r="Y33" s="1">
        <v>131</v>
      </c>
      <c r="Z33" s="6">
        <f>Y33/Y$36</f>
        <v>0.1353305785123967</v>
      </c>
      <c r="AA33"/>
    </row>
    <row r="34" spans="1:27" ht="12.75">
      <c r="A34" s="22" t="s">
        <v>4</v>
      </c>
      <c r="B34" s="2"/>
      <c r="D34" s="1">
        <v>59</v>
      </c>
      <c r="E34" s="6">
        <f>D34/128</f>
        <v>0.4609375</v>
      </c>
      <c r="G34" s="1">
        <v>48</v>
      </c>
      <c r="H34" s="6">
        <f>G34/G$36</f>
        <v>0.44036697247706424</v>
      </c>
      <c r="J34" s="1">
        <v>44</v>
      </c>
      <c r="K34" s="6">
        <f>J34/J$36</f>
        <v>0.43564356435643564</v>
      </c>
      <c r="M34" s="1">
        <v>70</v>
      </c>
      <c r="N34" s="6">
        <f>M34/M$36</f>
        <v>0.35714285714285715</v>
      </c>
      <c r="P34" s="1">
        <v>19</v>
      </c>
      <c r="Q34" s="6">
        <f>P34/P$36</f>
        <v>0.3114754098360656</v>
      </c>
      <c r="S34" s="1">
        <v>54</v>
      </c>
      <c r="T34" s="6">
        <f>S34/S$36</f>
        <v>0.34177215189873417</v>
      </c>
      <c r="V34" s="1">
        <v>75</v>
      </c>
      <c r="W34" s="6">
        <f>V34/V$36</f>
        <v>0.3488372093023256</v>
      </c>
      <c r="Y34" s="1">
        <v>369</v>
      </c>
      <c r="Z34" s="6">
        <f>Y34/Y$36</f>
        <v>0.381198347107438</v>
      </c>
      <c r="AA34"/>
    </row>
    <row r="35" spans="1:27" ht="12.75">
      <c r="A35" s="22" t="s">
        <v>5</v>
      </c>
      <c r="B35" s="2"/>
      <c r="D35" s="1">
        <v>50</v>
      </c>
      <c r="E35" s="6">
        <f>D35/128</f>
        <v>0.390625</v>
      </c>
      <c r="G35" s="1">
        <v>45</v>
      </c>
      <c r="H35" s="6">
        <f>G35/G$36</f>
        <v>0.41284403669724773</v>
      </c>
      <c r="J35" s="1">
        <v>40</v>
      </c>
      <c r="K35" s="6">
        <f>J35/J$36</f>
        <v>0.39603960396039606</v>
      </c>
      <c r="M35" s="1">
        <v>109</v>
      </c>
      <c r="N35" s="6">
        <f>M35/M$36</f>
        <v>0.5561224489795918</v>
      </c>
      <c r="P35" s="1">
        <v>35</v>
      </c>
      <c r="Q35" s="6">
        <f>P35/P$36</f>
        <v>0.5737704918032787</v>
      </c>
      <c r="S35" s="1">
        <v>74</v>
      </c>
      <c r="T35" s="6">
        <f>S35/S$36</f>
        <v>0.46835443037974683</v>
      </c>
      <c r="V35" s="1">
        <v>102</v>
      </c>
      <c r="W35" s="6">
        <f>V35/V$36</f>
        <v>0.4744186046511628</v>
      </c>
      <c r="Y35" s="1">
        <v>455</v>
      </c>
      <c r="Z35" s="6">
        <f>Y35/Y$36</f>
        <v>0.4700413223140496</v>
      </c>
      <c r="AA35"/>
    </row>
    <row r="36" spans="1:27" ht="12.75">
      <c r="A36" s="23" t="s">
        <v>1</v>
      </c>
      <c r="B36" s="15"/>
      <c r="C36" s="16"/>
      <c r="D36" s="16">
        <f>SUM(D32:D35)</f>
        <v>128</v>
      </c>
      <c r="E36" s="17">
        <f>D36/128</f>
        <v>1</v>
      </c>
      <c r="F36" s="16"/>
      <c r="G36" s="16">
        <f>SUM(G32:G35)</f>
        <v>109</v>
      </c>
      <c r="H36" s="17">
        <f>G36/G$36</f>
        <v>1</v>
      </c>
      <c r="I36" s="16"/>
      <c r="J36" s="16">
        <f>SUM(J32:J35)</f>
        <v>101</v>
      </c>
      <c r="K36" s="17">
        <f>J36/J$36</f>
        <v>1</v>
      </c>
      <c r="L36" s="16"/>
      <c r="M36" s="16">
        <f>SUM(M32:M35)</f>
        <v>196</v>
      </c>
      <c r="N36" s="17">
        <f>M36/M$36</f>
        <v>1</v>
      </c>
      <c r="O36" s="16"/>
      <c r="P36" s="16">
        <f>SUM(P32:P35)</f>
        <v>61</v>
      </c>
      <c r="Q36" s="17">
        <f>P36/P$36</f>
        <v>1</v>
      </c>
      <c r="R36" s="16"/>
      <c r="S36" s="16">
        <f>SUM(S32:S35)</f>
        <v>158</v>
      </c>
      <c r="T36" s="17">
        <f>S36/S$36</f>
        <v>1</v>
      </c>
      <c r="U36" s="16"/>
      <c r="V36" s="16">
        <f>SUM(V32:V35)</f>
        <v>215</v>
      </c>
      <c r="W36" s="17">
        <f>V36/V$36</f>
        <v>1</v>
      </c>
      <c r="X36" s="16"/>
      <c r="Y36" s="16">
        <f>SUM(Y32:Y35)</f>
        <v>968</v>
      </c>
      <c r="Z36" s="17">
        <f>Y36/Y$36</f>
        <v>1</v>
      </c>
      <c r="AA36"/>
    </row>
    <row r="37" spans="3:27" ht="12.75">
      <c r="C37" s="20"/>
      <c r="E37" s="6"/>
      <c r="G37" s="1"/>
      <c r="H37" s="6"/>
      <c r="J37" s="1"/>
      <c r="K37" s="6"/>
      <c r="M37" s="1"/>
      <c r="N37" s="6"/>
      <c r="P37" s="1"/>
      <c r="Q37" s="6"/>
      <c r="S37" s="1"/>
      <c r="T37" s="6"/>
      <c r="V37" s="1"/>
      <c r="W37" s="6"/>
      <c r="Y37" s="1"/>
      <c r="Z37" s="6"/>
      <c r="AA37"/>
    </row>
    <row r="38" spans="3:27" ht="12.75">
      <c r="C38" s="20"/>
      <c r="E38" s="6"/>
      <c r="G38" s="1"/>
      <c r="H38" s="6"/>
      <c r="J38" s="1"/>
      <c r="K38" s="6"/>
      <c r="M38" s="1"/>
      <c r="N38" s="6"/>
      <c r="P38" s="1"/>
      <c r="Q38" s="6"/>
      <c r="S38" s="1"/>
      <c r="T38" s="6"/>
      <c r="V38" s="1"/>
      <c r="W38" s="6"/>
      <c r="Y38" s="1"/>
      <c r="Z38" s="6"/>
      <c r="AA38"/>
    </row>
    <row r="39" spans="1:27" ht="41.25" customHeight="1">
      <c r="A39" s="18" t="s">
        <v>10</v>
      </c>
      <c r="C39" s="14"/>
      <c r="D39" s="37" t="s">
        <v>49</v>
      </c>
      <c r="E39" s="37"/>
      <c r="F39" s="14"/>
      <c r="G39" s="38" t="s">
        <v>53</v>
      </c>
      <c r="H39" s="38"/>
      <c r="I39" s="14"/>
      <c r="J39" s="39" t="s">
        <v>54</v>
      </c>
      <c r="K39" s="39"/>
      <c r="L39" s="14"/>
      <c r="M39" s="40" t="s">
        <v>55</v>
      </c>
      <c r="N39" s="40"/>
      <c r="O39" s="14"/>
      <c r="P39" s="41" t="s">
        <v>52</v>
      </c>
      <c r="Q39" s="41"/>
      <c r="R39" s="14"/>
      <c r="S39" s="42" t="s">
        <v>51</v>
      </c>
      <c r="T39" s="42"/>
      <c r="U39" s="14"/>
      <c r="V39" s="43" t="s">
        <v>50</v>
      </c>
      <c r="W39" s="43"/>
      <c r="X39" s="1"/>
      <c r="Y39" s="44" t="s">
        <v>1</v>
      </c>
      <c r="Z39" s="44"/>
      <c r="AA39"/>
    </row>
    <row r="40" spans="4:27" ht="12.75" customHeight="1">
      <c r="D40" s="7" t="s">
        <v>56</v>
      </c>
      <c r="E40" s="7" t="s">
        <v>57</v>
      </c>
      <c r="G40" s="7" t="s">
        <v>56</v>
      </c>
      <c r="H40" s="7" t="s">
        <v>57</v>
      </c>
      <c r="J40" s="7" t="s">
        <v>56</v>
      </c>
      <c r="K40" s="7" t="s">
        <v>57</v>
      </c>
      <c r="M40" s="7" t="s">
        <v>56</v>
      </c>
      <c r="N40" s="7" t="s">
        <v>57</v>
      </c>
      <c r="P40" s="7" t="s">
        <v>56</v>
      </c>
      <c r="Q40" s="7" t="s">
        <v>57</v>
      </c>
      <c r="S40" s="7" t="s">
        <v>56</v>
      </c>
      <c r="T40" s="7" t="s">
        <v>57</v>
      </c>
      <c r="V40" s="7" t="s">
        <v>56</v>
      </c>
      <c r="W40" s="7" t="s">
        <v>57</v>
      </c>
      <c r="Y40" s="7" t="s">
        <v>56</v>
      </c>
      <c r="Z40" s="7" t="s">
        <v>57</v>
      </c>
      <c r="AA40"/>
    </row>
    <row r="41" spans="1:27" ht="12.75">
      <c r="A41" s="22" t="s">
        <v>2</v>
      </c>
      <c r="B41" s="2"/>
      <c r="D41" s="1">
        <v>10</v>
      </c>
      <c r="E41" s="6">
        <f>D41/129</f>
        <v>0.07751937984496124</v>
      </c>
      <c r="G41" s="1">
        <v>6</v>
      </c>
      <c r="H41" s="6">
        <f>G41/G$45</f>
        <v>0.05504587155963303</v>
      </c>
      <c r="J41" s="1">
        <v>23</v>
      </c>
      <c r="K41" s="6">
        <f>J41/J$45</f>
        <v>0.22772277227722773</v>
      </c>
      <c r="M41" s="1">
        <v>3</v>
      </c>
      <c r="N41" s="6">
        <f>M41/M$45</f>
        <v>0.015228426395939087</v>
      </c>
      <c r="P41" s="1">
        <v>1</v>
      </c>
      <c r="Q41" s="6">
        <f>P41/P$45</f>
        <v>0.016129032258064516</v>
      </c>
      <c r="S41" s="1">
        <v>22</v>
      </c>
      <c r="T41" s="6">
        <f>S41/S$45</f>
        <v>0.14102564102564102</v>
      </c>
      <c r="V41" s="1">
        <v>14</v>
      </c>
      <c r="W41" s="6">
        <f>V41/V$45</f>
        <v>0.06542056074766354</v>
      </c>
      <c r="Y41" s="1">
        <v>79</v>
      </c>
      <c r="Z41" s="6">
        <f>Y41/Y$45</f>
        <v>0.08161157024793389</v>
      </c>
      <c r="AA41"/>
    </row>
    <row r="42" spans="1:27" ht="12.75">
      <c r="A42" s="22" t="s">
        <v>3</v>
      </c>
      <c r="B42" s="2"/>
      <c r="C42" s="20"/>
      <c r="D42" s="1">
        <v>50</v>
      </c>
      <c r="E42" s="6">
        <f>D42/129</f>
        <v>0.3875968992248062</v>
      </c>
      <c r="G42" s="1">
        <v>44</v>
      </c>
      <c r="H42" s="6">
        <f>G42/G$45</f>
        <v>0.4036697247706422</v>
      </c>
      <c r="J42" s="1">
        <v>46</v>
      </c>
      <c r="K42" s="6">
        <f>J42/J$45</f>
        <v>0.45544554455445546</v>
      </c>
      <c r="M42" s="1">
        <v>51</v>
      </c>
      <c r="N42" s="6">
        <f>M42/M$45</f>
        <v>0.25888324873096447</v>
      </c>
      <c r="P42" s="1">
        <v>20</v>
      </c>
      <c r="Q42" s="6">
        <f>P42/P$45</f>
        <v>0.3225806451612903</v>
      </c>
      <c r="S42" s="1">
        <v>61</v>
      </c>
      <c r="T42" s="6">
        <f>S42/S$45</f>
        <v>0.391025641025641</v>
      </c>
      <c r="V42" s="1">
        <v>63</v>
      </c>
      <c r="W42" s="6">
        <f>V42/V$45</f>
        <v>0.29439252336448596</v>
      </c>
      <c r="Y42" s="1">
        <v>335</v>
      </c>
      <c r="Z42" s="6">
        <f>Y42/Y$45</f>
        <v>0.34607438016528924</v>
      </c>
      <c r="AA42"/>
    </row>
    <row r="43" spans="1:27" ht="12.75">
      <c r="A43" s="22" t="s">
        <v>4</v>
      </c>
      <c r="B43" s="2"/>
      <c r="C43" s="20"/>
      <c r="D43" s="1">
        <v>41</v>
      </c>
      <c r="E43" s="6">
        <f>D43/129</f>
        <v>0.3178294573643411</v>
      </c>
      <c r="G43" s="1">
        <v>40</v>
      </c>
      <c r="H43" s="6">
        <f>G43/G$45</f>
        <v>0.3669724770642202</v>
      </c>
      <c r="J43" s="1">
        <v>20</v>
      </c>
      <c r="K43" s="6">
        <f>J43/J$45</f>
        <v>0.19801980198019803</v>
      </c>
      <c r="M43" s="1">
        <v>67</v>
      </c>
      <c r="N43" s="6">
        <f>M43/M$45</f>
        <v>0.3401015228426396</v>
      </c>
      <c r="P43" s="1">
        <v>22</v>
      </c>
      <c r="Q43" s="6">
        <f>P43/P$45</f>
        <v>0.3548387096774194</v>
      </c>
      <c r="S43" s="1">
        <v>49</v>
      </c>
      <c r="T43" s="6">
        <f>S43/S$45</f>
        <v>0.3141025641025641</v>
      </c>
      <c r="V43" s="1">
        <v>75</v>
      </c>
      <c r="W43" s="6">
        <f>V43/V$45</f>
        <v>0.35046728971962615</v>
      </c>
      <c r="Y43" s="1">
        <v>314</v>
      </c>
      <c r="Z43" s="6">
        <f>Y43/Y$45</f>
        <v>0.3243801652892562</v>
      </c>
      <c r="AA43"/>
    </row>
    <row r="44" spans="1:27" ht="12.75">
      <c r="A44" s="22" t="s">
        <v>5</v>
      </c>
      <c r="B44" s="2"/>
      <c r="C44" s="20"/>
      <c r="D44" s="1">
        <v>28</v>
      </c>
      <c r="E44" s="6">
        <f>D44/129</f>
        <v>0.21705426356589147</v>
      </c>
      <c r="G44" s="1">
        <v>19</v>
      </c>
      <c r="H44" s="6">
        <f>G44/G$45</f>
        <v>0.1743119266055046</v>
      </c>
      <c r="J44" s="1">
        <v>12</v>
      </c>
      <c r="K44" s="6">
        <f>J44/J$45</f>
        <v>0.1188118811881188</v>
      </c>
      <c r="M44" s="1">
        <v>76</v>
      </c>
      <c r="N44" s="6">
        <f>M44/M$45</f>
        <v>0.38578680203045684</v>
      </c>
      <c r="P44" s="1">
        <v>19</v>
      </c>
      <c r="Q44" s="6">
        <f>P44/P$45</f>
        <v>0.3064516129032258</v>
      </c>
      <c r="S44" s="1">
        <v>24</v>
      </c>
      <c r="T44" s="6">
        <f>S44/S$45</f>
        <v>0.15384615384615385</v>
      </c>
      <c r="V44" s="1">
        <v>62</v>
      </c>
      <c r="W44" s="6">
        <f>V44/V$45</f>
        <v>0.2897196261682243</v>
      </c>
      <c r="Y44" s="1">
        <v>240</v>
      </c>
      <c r="Z44" s="6">
        <f>Y44/Y$45</f>
        <v>0.24793388429752067</v>
      </c>
      <c r="AA44"/>
    </row>
    <row r="45" spans="1:27" ht="12.75">
      <c r="A45" s="23" t="s">
        <v>1</v>
      </c>
      <c r="B45" s="15"/>
      <c r="C45" s="16"/>
      <c r="D45" s="16">
        <f>SUM(D41:D44)</f>
        <v>129</v>
      </c>
      <c r="E45" s="17">
        <f>D45/129</f>
        <v>1</v>
      </c>
      <c r="F45" s="16"/>
      <c r="G45" s="16">
        <f>SUM(G41:G44)</f>
        <v>109</v>
      </c>
      <c r="H45" s="17">
        <f>G45/G$45</f>
        <v>1</v>
      </c>
      <c r="I45" s="16"/>
      <c r="J45" s="16">
        <f>SUM(J41:J44)</f>
        <v>101</v>
      </c>
      <c r="K45" s="17">
        <f>J45/J$45</f>
        <v>1</v>
      </c>
      <c r="L45" s="16"/>
      <c r="M45" s="16">
        <f>SUM(M41:M44)</f>
        <v>197</v>
      </c>
      <c r="N45" s="17">
        <f>M45/M$45</f>
        <v>1</v>
      </c>
      <c r="O45" s="16"/>
      <c r="P45" s="16">
        <f>SUM(P41:P44)</f>
        <v>62</v>
      </c>
      <c r="Q45" s="17">
        <f>P45/P$45</f>
        <v>1</v>
      </c>
      <c r="R45" s="16"/>
      <c r="S45" s="16">
        <f>SUM(S41:S44)</f>
        <v>156</v>
      </c>
      <c r="T45" s="17">
        <f>S45/S$45</f>
        <v>1</v>
      </c>
      <c r="U45" s="16"/>
      <c r="V45" s="16">
        <f>SUM(V41:V44)</f>
        <v>214</v>
      </c>
      <c r="W45" s="17">
        <f>V45/V$45</f>
        <v>1</v>
      </c>
      <c r="X45" s="16"/>
      <c r="Y45" s="16">
        <f>SUM(Y41:Y44)</f>
        <v>968</v>
      </c>
      <c r="Z45" s="17">
        <f>Y45/Y$45</f>
        <v>1</v>
      </c>
      <c r="AA45"/>
    </row>
    <row r="46" spans="5:27" ht="12.75">
      <c r="E46" s="6"/>
      <c r="G46" s="1"/>
      <c r="H46" s="6"/>
      <c r="J46" s="1"/>
      <c r="K46" s="6"/>
      <c r="M46" s="1"/>
      <c r="N46" s="6"/>
      <c r="P46" s="1"/>
      <c r="Q46" s="6"/>
      <c r="S46" s="1"/>
      <c r="T46" s="6"/>
      <c r="V46" s="1"/>
      <c r="W46" s="6"/>
      <c r="Y46" s="1"/>
      <c r="Z46" s="6"/>
      <c r="AA46"/>
    </row>
    <row r="47" spans="5:27" ht="12.75">
      <c r="E47" s="6"/>
      <c r="G47" s="1"/>
      <c r="H47" s="6"/>
      <c r="J47" s="1"/>
      <c r="K47" s="6"/>
      <c r="M47" s="1"/>
      <c r="N47" s="6"/>
      <c r="P47" s="1"/>
      <c r="Q47" s="6"/>
      <c r="S47" s="1"/>
      <c r="T47" s="6"/>
      <c r="V47" s="1"/>
      <c r="W47" s="6"/>
      <c r="Y47" s="1"/>
      <c r="Z47" s="6"/>
      <c r="AA47"/>
    </row>
    <row r="48" spans="1:27" ht="41.25" customHeight="1">
      <c r="A48" s="18" t="s">
        <v>58</v>
      </c>
      <c r="C48" s="14"/>
      <c r="D48" s="37" t="s">
        <v>49</v>
      </c>
      <c r="E48" s="37"/>
      <c r="F48" s="14"/>
      <c r="G48" s="38" t="s">
        <v>53</v>
      </c>
      <c r="H48" s="38"/>
      <c r="I48" s="14"/>
      <c r="J48" s="39" t="s">
        <v>54</v>
      </c>
      <c r="K48" s="39"/>
      <c r="L48" s="14"/>
      <c r="M48" s="40" t="s">
        <v>55</v>
      </c>
      <c r="N48" s="40"/>
      <c r="O48" s="14"/>
      <c r="P48" s="41" t="s">
        <v>52</v>
      </c>
      <c r="Q48" s="41"/>
      <c r="R48" s="14"/>
      <c r="S48" s="42" t="s">
        <v>51</v>
      </c>
      <c r="T48" s="42"/>
      <c r="U48" s="14"/>
      <c r="V48" s="43" t="s">
        <v>50</v>
      </c>
      <c r="W48" s="43"/>
      <c r="X48" s="1"/>
      <c r="Y48" s="44" t="s">
        <v>1</v>
      </c>
      <c r="Z48" s="44"/>
      <c r="AA48"/>
    </row>
    <row r="49" spans="3:27" ht="12.75" customHeight="1">
      <c r="C49" s="20"/>
      <c r="D49" s="7" t="s">
        <v>56</v>
      </c>
      <c r="E49" s="7" t="s">
        <v>57</v>
      </c>
      <c r="G49" s="7" t="s">
        <v>56</v>
      </c>
      <c r="H49" s="7" t="s">
        <v>57</v>
      </c>
      <c r="J49" s="7" t="s">
        <v>56</v>
      </c>
      <c r="K49" s="7" t="s">
        <v>57</v>
      </c>
      <c r="M49" s="7" t="s">
        <v>56</v>
      </c>
      <c r="N49" s="7" t="s">
        <v>57</v>
      </c>
      <c r="P49" s="7" t="s">
        <v>56</v>
      </c>
      <c r="Q49" s="7" t="s">
        <v>57</v>
      </c>
      <c r="S49" s="7" t="s">
        <v>56</v>
      </c>
      <c r="T49" s="7" t="s">
        <v>57</v>
      </c>
      <c r="V49" s="7" t="s">
        <v>56</v>
      </c>
      <c r="W49" s="7" t="s">
        <v>57</v>
      </c>
      <c r="Y49" s="7" t="s">
        <v>56</v>
      </c>
      <c r="Z49" s="7" t="s">
        <v>57</v>
      </c>
      <c r="AA49"/>
    </row>
    <row r="50" spans="1:27" ht="12.75">
      <c r="A50" s="22" t="s">
        <v>2</v>
      </c>
      <c r="B50" s="2"/>
      <c r="C50" s="20"/>
      <c r="D50" s="1">
        <v>12</v>
      </c>
      <c r="E50" s="6">
        <f>D50/128</f>
        <v>0.09375</v>
      </c>
      <c r="G50" s="1">
        <v>30</v>
      </c>
      <c r="H50" s="6">
        <f>G50/G$54</f>
        <v>0.2777777777777778</v>
      </c>
      <c r="J50" s="1">
        <v>17</v>
      </c>
      <c r="K50" s="6">
        <f>J50/J$54</f>
        <v>0.16666666666666666</v>
      </c>
      <c r="M50" s="1">
        <v>41</v>
      </c>
      <c r="N50" s="6">
        <f>M50/M$54</f>
        <v>0.20707070707070707</v>
      </c>
      <c r="P50" s="1">
        <v>12</v>
      </c>
      <c r="Q50" s="6">
        <f>P50/P$54</f>
        <v>0.1935483870967742</v>
      </c>
      <c r="S50" s="1">
        <v>33</v>
      </c>
      <c r="T50" s="6">
        <f>S50/S$54</f>
        <v>0.20754716981132076</v>
      </c>
      <c r="V50" s="1">
        <v>62</v>
      </c>
      <c r="W50" s="6">
        <f>V50/V$54</f>
        <v>0.29245283018867924</v>
      </c>
      <c r="Y50" s="1">
        <v>207</v>
      </c>
      <c r="Z50" s="6">
        <f>Y50/Y$54</f>
        <v>0.21362229102167182</v>
      </c>
      <c r="AA50"/>
    </row>
    <row r="51" spans="1:27" ht="12.75">
      <c r="A51" s="22" t="s">
        <v>3</v>
      </c>
      <c r="B51" s="2"/>
      <c r="C51" s="20"/>
      <c r="D51" s="1">
        <v>81</v>
      </c>
      <c r="E51" s="6">
        <f>D51/128</f>
        <v>0.6328125</v>
      </c>
      <c r="G51" s="1">
        <v>58</v>
      </c>
      <c r="H51" s="6">
        <f>G51/G$54</f>
        <v>0.5370370370370371</v>
      </c>
      <c r="J51" s="1">
        <v>63</v>
      </c>
      <c r="K51" s="6">
        <f>J51/J$54</f>
        <v>0.6176470588235294</v>
      </c>
      <c r="M51" s="1">
        <v>118</v>
      </c>
      <c r="N51" s="6">
        <f>M51/M$54</f>
        <v>0.5959595959595959</v>
      </c>
      <c r="P51" s="1">
        <v>31</v>
      </c>
      <c r="Q51" s="6">
        <f>P51/P$54</f>
        <v>0.5</v>
      </c>
      <c r="S51" s="1">
        <v>84</v>
      </c>
      <c r="T51" s="6">
        <f>S51/S$54</f>
        <v>0.5283018867924528</v>
      </c>
      <c r="V51" s="1">
        <v>119</v>
      </c>
      <c r="W51" s="6">
        <f>V51/V$54</f>
        <v>0.5613207547169812</v>
      </c>
      <c r="Y51" s="1">
        <v>554</v>
      </c>
      <c r="Z51" s="6">
        <f>Y51/Y$54</f>
        <v>0.5717234262125903</v>
      </c>
      <c r="AA51"/>
    </row>
    <row r="52" spans="1:27" ht="12.75">
      <c r="A52" s="22" t="s">
        <v>4</v>
      </c>
      <c r="B52" s="2"/>
      <c r="C52" s="20"/>
      <c r="D52" s="1">
        <v>20</v>
      </c>
      <c r="E52" s="6">
        <f>D52/128</f>
        <v>0.15625</v>
      </c>
      <c r="G52" s="1">
        <v>13</v>
      </c>
      <c r="H52" s="6">
        <f>G52/G$54</f>
        <v>0.12037037037037036</v>
      </c>
      <c r="J52" s="1">
        <v>14</v>
      </c>
      <c r="K52" s="6">
        <f>J52/J$54</f>
        <v>0.13725490196078433</v>
      </c>
      <c r="M52" s="1">
        <v>27</v>
      </c>
      <c r="N52" s="6">
        <f>M52/M$54</f>
        <v>0.13636363636363635</v>
      </c>
      <c r="P52" s="1">
        <v>12</v>
      </c>
      <c r="Q52" s="6">
        <f>P52/P$54</f>
        <v>0.1935483870967742</v>
      </c>
      <c r="S52" s="1">
        <v>28</v>
      </c>
      <c r="T52" s="6">
        <f>S52/S$54</f>
        <v>0.1761006289308176</v>
      </c>
      <c r="V52" s="1">
        <v>19</v>
      </c>
      <c r="W52" s="6">
        <f>V52/V$54</f>
        <v>0.08962264150943396</v>
      </c>
      <c r="Y52" s="1">
        <v>133</v>
      </c>
      <c r="Z52" s="6">
        <f>Y52/Y$54</f>
        <v>0.13725490196078433</v>
      </c>
      <c r="AA52"/>
    </row>
    <row r="53" spans="1:27" ht="12.75">
      <c r="A53" s="22" t="s">
        <v>5</v>
      </c>
      <c r="B53" s="2"/>
      <c r="D53" s="1">
        <v>15</v>
      </c>
      <c r="E53" s="6">
        <f>D53/128</f>
        <v>0.1171875</v>
      </c>
      <c r="G53" s="1">
        <v>7</v>
      </c>
      <c r="H53" s="6">
        <f>G53/G$54</f>
        <v>0.06481481481481481</v>
      </c>
      <c r="J53" s="1">
        <v>8</v>
      </c>
      <c r="K53" s="6">
        <f>J53/J$54</f>
        <v>0.0784313725490196</v>
      </c>
      <c r="M53" s="1">
        <v>12</v>
      </c>
      <c r="N53" s="6">
        <f>M53/M$54</f>
        <v>0.06060606060606061</v>
      </c>
      <c r="P53" s="1">
        <v>7</v>
      </c>
      <c r="Q53" s="6">
        <f>P53/P$54</f>
        <v>0.11290322580645161</v>
      </c>
      <c r="S53" s="1">
        <v>14</v>
      </c>
      <c r="T53" s="6">
        <f>S53/S$54</f>
        <v>0.0880503144654088</v>
      </c>
      <c r="V53" s="1">
        <v>12</v>
      </c>
      <c r="W53" s="6">
        <f>V53/V$54</f>
        <v>0.05660377358490566</v>
      </c>
      <c r="Y53" s="1">
        <v>75</v>
      </c>
      <c r="Z53" s="6">
        <f>Y53/Y$54</f>
        <v>0.07739938080495357</v>
      </c>
      <c r="AA53"/>
    </row>
    <row r="54" spans="1:27" ht="12.75">
      <c r="A54" s="23" t="s">
        <v>1</v>
      </c>
      <c r="B54" s="15"/>
      <c r="C54" s="16"/>
      <c r="D54" s="16">
        <f>SUM(D50:D53)</f>
        <v>128</v>
      </c>
      <c r="E54" s="17">
        <f>D54/128</f>
        <v>1</v>
      </c>
      <c r="F54" s="16"/>
      <c r="G54" s="16">
        <f>SUM(G50:G53)</f>
        <v>108</v>
      </c>
      <c r="H54" s="17">
        <f>G54/G$54</f>
        <v>1</v>
      </c>
      <c r="I54" s="16"/>
      <c r="J54" s="16">
        <f>SUM(J50:J53)</f>
        <v>102</v>
      </c>
      <c r="K54" s="17">
        <f>J54/J$54</f>
        <v>1</v>
      </c>
      <c r="L54" s="16"/>
      <c r="M54" s="16">
        <f>SUM(M50:M53)</f>
        <v>198</v>
      </c>
      <c r="N54" s="17">
        <f>M54/M$54</f>
        <v>1</v>
      </c>
      <c r="O54" s="16"/>
      <c r="P54" s="16">
        <f>SUM(P50:P53)</f>
        <v>62</v>
      </c>
      <c r="Q54" s="17">
        <f>P54/P$54</f>
        <v>1</v>
      </c>
      <c r="R54" s="16"/>
      <c r="S54" s="16">
        <f>SUM(S50:S53)</f>
        <v>159</v>
      </c>
      <c r="T54" s="17">
        <f>S54/S$54</f>
        <v>1</v>
      </c>
      <c r="U54" s="16"/>
      <c r="V54" s="16">
        <f>SUM(V50:V53)</f>
        <v>212</v>
      </c>
      <c r="W54" s="17">
        <f>V54/V$54</f>
        <v>1</v>
      </c>
      <c r="X54" s="16"/>
      <c r="Y54" s="16">
        <f>SUM(Y50:Y53)</f>
        <v>969</v>
      </c>
      <c r="Z54" s="17">
        <f>Y54/Y$54</f>
        <v>1</v>
      </c>
      <c r="AA54"/>
    </row>
    <row r="55" spans="5:27" ht="12.75">
      <c r="E55" s="6"/>
      <c r="G55" s="1"/>
      <c r="H55" s="6"/>
      <c r="J55" s="1"/>
      <c r="K55" s="6"/>
      <c r="M55" s="1"/>
      <c r="N55" s="6"/>
      <c r="P55" s="1"/>
      <c r="Q55" s="6"/>
      <c r="S55" s="1"/>
      <c r="T55" s="6"/>
      <c r="V55" s="1"/>
      <c r="W55" s="6"/>
      <c r="Y55" s="1"/>
      <c r="Z55" s="6"/>
      <c r="AA55"/>
    </row>
    <row r="56" spans="5:27" ht="12.75">
      <c r="E56" s="6"/>
      <c r="G56" s="1"/>
      <c r="H56" s="6"/>
      <c r="J56" s="1"/>
      <c r="K56" s="6"/>
      <c r="M56" s="1"/>
      <c r="N56" s="6"/>
      <c r="P56" s="1"/>
      <c r="Q56" s="6"/>
      <c r="S56" s="1"/>
      <c r="T56" s="6"/>
      <c r="V56" s="1"/>
      <c r="W56" s="6"/>
      <c r="Y56" s="1"/>
      <c r="Z56" s="6"/>
      <c r="AA56"/>
    </row>
    <row r="57" spans="1:27" ht="41.25" customHeight="1">
      <c r="A57" s="18" t="s">
        <v>59</v>
      </c>
      <c r="C57" s="14"/>
      <c r="D57" s="37" t="s">
        <v>49</v>
      </c>
      <c r="E57" s="37"/>
      <c r="F57" s="14"/>
      <c r="G57" s="38" t="s">
        <v>53</v>
      </c>
      <c r="H57" s="38"/>
      <c r="I57" s="14"/>
      <c r="J57" s="39" t="s">
        <v>54</v>
      </c>
      <c r="K57" s="39"/>
      <c r="L57" s="14"/>
      <c r="M57" s="40" t="s">
        <v>55</v>
      </c>
      <c r="N57" s="40"/>
      <c r="O57" s="14"/>
      <c r="P57" s="41" t="s">
        <v>52</v>
      </c>
      <c r="Q57" s="41"/>
      <c r="R57" s="14"/>
      <c r="S57" s="42" t="s">
        <v>51</v>
      </c>
      <c r="T57" s="42"/>
      <c r="U57" s="14"/>
      <c r="V57" s="43" t="s">
        <v>50</v>
      </c>
      <c r="W57" s="43"/>
      <c r="X57" s="1"/>
      <c r="Y57" s="44" t="s">
        <v>1</v>
      </c>
      <c r="Z57" s="44"/>
      <c r="AA57"/>
    </row>
    <row r="58" spans="3:27" ht="12.75" customHeight="1">
      <c r="C58" s="20"/>
      <c r="D58" s="7" t="s">
        <v>56</v>
      </c>
      <c r="E58" s="7" t="s">
        <v>57</v>
      </c>
      <c r="G58" s="7" t="s">
        <v>56</v>
      </c>
      <c r="H58" s="7" t="s">
        <v>57</v>
      </c>
      <c r="J58" s="7" t="s">
        <v>56</v>
      </c>
      <c r="K58" s="7" t="s">
        <v>57</v>
      </c>
      <c r="M58" s="7" t="s">
        <v>56</v>
      </c>
      <c r="N58" s="7" t="s">
        <v>57</v>
      </c>
      <c r="P58" s="7" t="s">
        <v>56</v>
      </c>
      <c r="Q58" s="7" t="s">
        <v>57</v>
      </c>
      <c r="S58" s="7" t="s">
        <v>56</v>
      </c>
      <c r="T58" s="7" t="s">
        <v>57</v>
      </c>
      <c r="V58" s="7" t="s">
        <v>56</v>
      </c>
      <c r="W58" s="7" t="s">
        <v>57</v>
      </c>
      <c r="Y58" s="7" t="s">
        <v>56</v>
      </c>
      <c r="Z58" s="7" t="s">
        <v>57</v>
      </c>
      <c r="AA58"/>
    </row>
    <row r="59" spans="1:27" ht="12.75">
      <c r="A59" s="22" t="s">
        <v>2</v>
      </c>
      <c r="B59" s="2"/>
      <c r="C59" s="20"/>
      <c r="D59" s="1">
        <v>10</v>
      </c>
      <c r="E59" s="6">
        <f>D59/129</f>
        <v>0.07751937984496124</v>
      </c>
      <c r="G59" s="1">
        <v>6</v>
      </c>
      <c r="H59" s="6">
        <f>G59/G$63</f>
        <v>0.05504587155963303</v>
      </c>
      <c r="J59" s="1">
        <v>18</v>
      </c>
      <c r="K59" s="6">
        <f>J59/J$63</f>
        <v>0.17647058823529413</v>
      </c>
      <c r="M59" s="1">
        <v>24</v>
      </c>
      <c r="N59" s="6">
        <f>M59/M$63</f>
        <v>0.12121212121212122</v>
      </c>
      <c r="P59" s="1">
        <v>8</v>
      </c>
      <c r="Q59" s="6">
        <f>P59/P$63</f>
        <v>0.12903225806451613</v>
      </c>
      <c r="S59" s="1">
        <v>19</v>
      </c>
      <c r="T59" s="6">
        <f>S59/S$63</f>
        <v>0.11949685534591195</v>
      </c>
      <c r="V59" s="1">
        <v>25</v>
      </c>
      <c r="W59" s="6">
        <f>V59/V$63</f>
        <v>0.11682242990654206</v>
      </c>
      <c r="Y59" s="1">
        <v>110</v>
      </c>
      <c r="Z59" s="6">
        <f>Y59/Y$63</f>
        <v>0.1130524152106886</v>
      </c>
      <c r="AA59"/>
    </row>
    <row r="60" spans="1:27" ht="12.75">
      <c r="A60" s="22" t="s">
        <v>3</v>
      </c>
      <c r="B60" s="2"/>
      <c r="C60" s="20"/>
      <c r="D60" s="1">
        <v>49</v>
      </c>
      <c r="E60" s="6">
        <f>D60/129</f>
        <v>0.3798449612403101</v>
      </c>
      <c r="G60" s="1">
        <v>30</v>
      </c>
      <c r="H60" s="6">
        <f>G60/G$63</f>
        <v>0.27522935779816515</v>
      </c>
      <c r="J60" s="1">
        <v>50</v>
      </c>
      <c r="K60" s="6">
        <f>J60/J$63</f>
        <v>0.49019607843137253</v>
      </c>
      <c r="M60" s="1">
        <v>94</v>
      </c>
      <c r="N60" s="6">
        <f>M60/M$63</f>
        <v>0.47474747474747475</v>
      </c>
      <c r="P60" s="1">
        <v>24</v>
      </c>
      <c r="Q60" s="6">
        <f>P60/P$63</f>
        <v>0.3870967741935484</v>
      </c>
      <c r="S60" s="1">
        <v>83</v>
      </c>
      <c r="T60" s="6">
        <f>S60/S$63</f>
        <v>0.5220125786163522</v>
      </c>
      <c r="V60" s="1">
        <v>84</v>
      </c>
      <c r="W60" s="6">
        <f>V60/V$63</f>
        <v>0.3925233644859813</v>
      </c>
      <c r="Y60" s="1">
        <v>414</v>
      </c>
      <c r="Z60" s="6">
        <f>Y60/Y$63</f>
        <v>0.42548818088386436</v>
      </c>
      <c r="AA60"/>
    </row>
    <row r="61" spans="1:27" ht="12.75">
      <c r="A61" s="22" t="s">
        <v>4</v>
      </c>
      <c r="B61" s="2"/>
      <c r="D61" s="1">
        <v>49</v>
      </c>
      <c r="E61" s="6">
        <f>D61/129</f>
        <v>0.3798449612403101</v>
      </c>
      <c r="G61" s="1">
        <v>42</v>
      </c>
      <c r="H61" s="6">
        <f>G61/G$63</f>
        <v>0.3853211009174312</v>
      </c>
      <c r="J61" s="1">
        <v>21</v>
      </c>
      <c r="K61" s="6">
        <f>J61/J$63</f>
        <v>0.20588235294117646</v>
      </c>
      <c r="M61" s="1">
        <v>57</v>
      </c>
      <c r="N61" s="6">
        <f>M61/M$63</f>
        <v>0.2878787878787879</v>
      </c>
      <c r="P61" s="1">
        <v>16</v>
      </c>
      <c r="Q61" s="6">
        <f>P61/P$63</f>
        <v>0.25806451612903225</v>
      </c>
      <c r="S61" s="1">
        <v>40</v>
      </c>
      <c r="T61" s="6">
        <f>S61/S$63</f>
        <v>0.25157232704402516</v>
      </c>
      <c r="V61" s="1">
        <v>73</v>
      </c>
      <c r="W61" s="6">
        <f>V61/V$63</f>
        <v>0.3411214953271028</v>
      </c>
      <c r="Y61" s="1">
        <v>298</v>
      </c>
      <c r="Z61" s="6">
        <f>Y61/Y$63</f>
        <v>0.3062692702980473</v>
      </c>
      <c r="AA61"/>
    </row>
    <row r="62" spans="1:27" ht="12.75">
      <c r="A62" s="22" t="s">
        <v>5</v>
      </c>
      <c r="B62" s="2"/>
      <c r="D62" s="1">
        <v>21</v>
      </c>
      <c r="E62" s="6">
        <f>D62/129</f>
        <v>0.16279069767441862</v>
      </c>
      <c r="G62" s="1">
        <v>31</v>
      </c>
      <c r="H62" s="6">
        <f>G62/G$63</f>
        <v>0.28440366972477066</v>
      </c>
      <c r="J62" s="1">
        <v>13</v>
      </c>
      <c r="K62" s="6">
        <f>J62/J$63</f>
        <v>0.12745098039215685</v>
      </c>
      <c r="M62" s="1">
        <v>23</v>
      </c>
      <c r="N62" s="6">
        <f>M62/M$63</f>
        <v>0.11616161616161616</v>
      </c>
      <c r="P62" s="1">
        <v>14</v>
      </c>
      <c r="Q62" s="6">
        <f>P62/P$63</f>
        <v>0.22580645161290322</v>
      </c>
      <c r="S62" s="1">
        <v>17</v>
      </c>
      <c r="T62" s="6">
        <f>S62/S$63</f>
        <v>0.1069182389937107</v>
      </c>
      <c r="V62" s="1">
        <v>32</v>
      </c>
      <c r="W62" s="6">
        <f>V62/V$63</f>
        <v>0.14953271028037382</v>
      </c>
      <c r="Y62" s="1">
        <v>151</v>
      </c>
      <c r="Z62" s="6">
        <f>Y62/Y$63</f>
        <v>0.1551901336073998</v>
      </c>
      <c r="AA62"/>
    </row>
    <row r="63" spans="1:27" ht="12.75">
      <c r="A63" s="23" t="s">
        <v>1</v>
      </c>
      <c r="B63" s="15"/>
      <c r="C63" s="16"/>
      <c r="D63" s="16">
        <f>SUM(D59:D62)</f>
        <v>129</v>
      </c>
      <c r="E63" s="17">
        <f>D63/129</f>
        <v>1</v>
      </c>
      <c r="F63" s="16"/>
      <c r="G63" s="16">
        <f>SUM(G59:G62)</f>
        <v>109</v>
      </c>
      <c r="H63" s="17">
        <f>G63/G$63</f>
        <v>1</v>
      </c>
      <c r="I63" s="16"/>
      <c r="J63" s="16">
        <f>SUM(J59:J62)</f>
        <v>102</v>
      </c>
      <c r="K63" s="17">
        <f>J63/J$63</f>
        <v>1</v>
      </c>
      <c r="L63" s="16"/>
      <c r="M63" s="16">
        <f>SUM(M59:M62)</f>
        <v>198</v>
      </c>
      <c r="N63" s="17">
        <f>M63/M$63</f>
        <v>1</v>
      </c>
      <c r="O63" s="16"/>
      <c r="P63" s="16">
        <f>SUM(P59:P62)</f>
        <v>62</v>
      </c>
      <c r="Q63" s="17">
        <f>P63/P$63</f>
        <v>1</v>
      </c>
      <c r="R63" s="16"/>
      <c r="S63" s="16">
        <f>SUM(S59:S62)</f>
        <v>159</v>
      </c>
      <c r="T63" s="17">
        <f>S63/S$63</f>
        <v>1</v>
      </c>
      <c r="U63" s="16"/>
      <c r="V63" s="16">
        <f>SUM(V59:V62)</f>
        <v>214</v>
      </c>
      <c r="W63" s="17">
        <f>V63/V$63</f>
        <v>1</v>
      </c>
      <c r="X63" s="16"/>
      <c r="Y63" s="16">
        <f>SUM(Y59:Y62)</f>
        <v>973</v>
      </c>
      <c r="Z63" s="17">
        <f>Y63/Y$63</f>
        <v>1</v>
      </c>
      <c r="AA63"/>
    </row>
    <row r="64" spans="5:27" ht="12.75">
      <c r="E64" s="6"/>
      <c r="G64" s="1"/>
      <c r="H64" s="6"/>
      <c r="J64" s="1"/>
      <c r="K64" s="6"/>
      <c r="M64" s="1"/>
      <c r="N64" s="6"/>
      <c r="P64" s="1"/>
      <c r="Q64" s="6"/>
      <c r="S64" s="1"/>
      <c r="T64" s="6"/>
      <c r="V64" s="1"/>
      <c r="W64" s="6"/>
      <c r="Y64" s="1"/>
      <c r="Z64" s="6"/>
      <c r="AA64"/>
    </row>
    <row r="65" spans="5:27" ht="12.75">
      <c r="E65" s="6"/>
      <c r="G65" s="1"/>
      <c r="H65" s="6"/>
      <c r="J65" s="1"/>
      <c r="K65" s="6"/>
      <c r="M65" s="1"/>
      <c r="N65" s="6"/>
      <c r="P65" s="1"/>
      <c r="Q65" s="6"/>
      <c r="S65" s="1"/>
      <c r="T65" s="6"/>
      <c r="V65" s="1"/>
      <c r="W65" s="6"/>
      <c r="Y65" s="1"/>
      <c r="Z65" s="6"/>
      <c r="AA65"/>
    </row>
    <row r="66" spans="1:27" ht="41.25" customHeight="1">
      <c r="A66" s="18" t="s">
        <v>60</v>
      </c>
      <c r="C66" s="14"/>
      <c r="D66" s="37" t="s">
        <v>49</v>
      </c>
      <c r="E66" s="37"/>
      <c r="F66" s="14"/>
      <c r="G66" s="38" t="s">
        <v>53</v>
      </c>
      <c r="H66" s="38"/>
      <c r="I66" s="14"/>
      <c r="J66" s="39" t="s">
        <v>54</v>
      </c>
      <c r="K66" s="39"/>
      <c r="L66" s="14"/>
      <c r="M66" s="40" t="s">
        <v>55</v>
      </c>
      <c r="N66" s="40"/>
      <c r="O66" s="14"/>
      <c r="P66" s="41" t="s">
        <v>52</v>
      </c>
      <c r="Q66" s="41"/>
      <c r="R66" s="14"/>
      <c r="S66" s="42" t="s">
        <v>51</v>
      </c>
      <c r="T66" s="42"/>
      <c r="U66" s="14"/>
      <c r="V66" s="43" t="s">
        <v>50</v>
      </c>
      <c r="W66" s="43"/>
      <c r="X66" s="1"/>
      <c r="Y66" s="44" t="s">
        <v>1</v>
      </c>
      <c r="Z66" s="44"/>
      <c r="AA66"/>
    </row>
    <row r="67" spans="3:27" ht="12.75" customHeight="1">
      <c r="C67" s="20"/>
      <c r="D67" s="7" t="s">
        <v>56</v>
      </c>
      <c r="E67" s="7" t="s">
        <v>57</v>
      </c>
      <c r="G67" s="7" t="s">
        <v>56</v>
      </c>
      <c r="H67" s="7" t="s">
        <v>57</v>
      </c>
      <c r="J67" s="7" t="s">
        <v>56</v>
      </c>
      <c r="K67" s="7" t="s">
        <v>57</v>
      </c>
      <c r="M67" s="7" t="s">
        <v>56</v>
      </c>
      <c r="N67" s="7" t="s">
        <v>57</v>
      </c>
      <c r="P67" s="7" t="s">
        <v>56</v>
      </c>
      <c r="Q67" s="7" t="s">
        <v>57</v>
      </c>
      <c r="S67" s="7" t="s">
        <v>56</v>
      </c>
      <c r="T67" s="7" t="s">
        <v>57</v>
      </c>
      <c r="V67" s="7" t="s">
        <v>56</v>
      </c>
      <c r="W67" s="7" t="s">
        <v>57</v>
      </c>
      <c r="Y67" s="7" t="s">
        <v>56</v>
      </c>
      <c r="Z67" s="7" t="s">
        <v>57</v>
      </c>
      <c r="AA67"/>
    </row>
    <row r="68" spans="1:27" ht="12.75">
      <c r="A68" s="22" t="s">
        <v>2</v>
      </c>
      <c r="B68" s="2"/>
      <c r="D68" s="1">
        <v>10</v>
      </c>
      <c r="E68" s="6">
        <f>D68/129</f>
        <v>0.07751937984496124</v>
      </c>
      <c r="G68" s="1">
        <v>9</v>
      </c>
      <c r="H68" s="6">
        <f>G68/G$72</f>
        <v>0.08256880733944955</v>
      </c>
      <c r="J68" s="1">
        <v>8</v>
      </c>
      <c r="K68" s="6">
        <f>J68/J$72</f>
        <v>0.0784313725490196</v>
      </c>
      <c r="M68" s="1">
        <v>23</v>
      </c>
      <c r="N68" s="6">
        <f>M68/M$72</f>
        <v>0.11616161616161616</v>
      </c>
      <c r="P68" s="1">
        <v>2</v>
      </c>
      <c r="Q68" s="6">
        <f>P68/P$72</f>
        <v>0.03225806451612903</v>
      </c>
      <c r="S68" s="1">
        <v>21</v>
      </c>
      <c r="T68" s="6">
        <f>S68/S$72</f>
        <v>0.1320754716981132</v>
      </c>
      <c r="V68" s="1">
        <v>52</v>
      </c>
      <c r="W68" s="6">
        <f>V68/V$72</f>
        <v>0.24186046511627907</v>
      </c>
      <c r="Y68" s="1">
        <v>125</v>
      </c>
      <c r="Z68" s="6">
        <f>Y68/Y$72</f>
        <v>0.12833675564681724</v>
      </c>
      <c r="AA68"/>
    </row>
    <row r="69" spans="1:27" ht="12.75">
      <c r="A69" s="22" t="s">
        <v>3</v>
      </c>
      <c r="B69" s="2"/>
      <c r="D69" s="1">
        <v>45</v>
      </c>
      <c r="E69" s="6">
        <f>D69/129</f>
        <v>0.3488372093023256</v>
      </c>
      <c r="G69" s="1">
        <v>45</v>
      </c>
      <c r="H69" s="6">
        <f>G69/G$72</f>
        <v>0.41284403669724773</v>
      </c>
      <c r="J69" s="1">
        <v>28</v>
      </c>
      <c r="K69" s="6">
        <f>J69/J$72</f>
        <v>0.27450980392156865</v>
      </c>
      <c r="M69" s="1">
        <v>106</v>
      </c>
      <c r="N69" s="6">
        <f>M69/M$72</f>
        <v>0.5353535353535354</v>
      </c>
      <c r="P69" s="1">
        <v>17</v>
      </c>
      <c r="Q69" s="6">
        <f>P69/P$72</f>
        <v>0.27419354838709675</v>
      </c>
      <c r="S69" s="1">
        <v>75</v>
      </c>
      <c r="T69" s="6">
        <f>S69/S$72</f>
        <v>0.4716981132075472</v>
      </c>
      <c r="V69" s="1">
        <v>89</v>
      </c>
      <c r="W69" s="6">
        <f>V69/V$72</f>
        <v>0.413953488372093</v>
      </c>
      <c r="Y69" s="1">
        <v>405</v>
      </c>
      <c r="Z69" s="6">
        <f>Y69/Y$72</f>
        <v>0.41581108829568786</v>
      </c>
      <c r="AA69"/>
    </row>
    <row r="70" spans="1:27" ht="12.75">
      <c r="A70" s="22" t="s">
        <v>4</v>
      </c>
      <c r="B70" s="2"/>
      <c r="D70" s="1">
        <v>46</v>
      </c>
      <c r="E70" s="6">
        <f>D70/129</f>
        <v>0.35658914728682173</v>
      </c>
      <c r="G70" s="1">
        <v>29</v>
      </c>
      <c r="H70" s="6">
        <f>G70/G$72</f>
        <v>0.26605504587155965</v>
      </c>
      <c r="J70" s="1">
        <v>35</v>
      </c>
      <c r="K70" s="6">
        <f>J70/J$72</f>
        <v>0.3431372549019608</v>
      </c>
      <c r="M70" s="1">
        <v>45</v>
      </c>
      <c r="N70" s="6">
        <f>M70/M$72</f>
        <v>0.22727272727272727</v>
      </c>
      <c r="P70" s="1">
        <v>25</v>
      </c>
      <c r="Q70" s="6">
        <f>P70/P$72</f>
        <v>0.4032258064516129</v>
      </c>
      <c r="S70" s="1">
        <v>37</v>
      </c>
      <c r="T70" s="6">
        <f>S70/S$72</f>
        <v>0.23270440251572327</v>
      </c>
      <c r="V70" s="1">
        <v>53</v>
      </c>
      <c r="W70" s="6">
        <f>V70/V$72</f>
        <v>0.24651162790697675</v>
      </c>
      <c r="Y70" s="1">
        <v>270</v>
      </c>
      <c r="Z70" s="6">
        <f>Y70/Y$72</f>
        <v>0.27720739219712526</v>
      </c>
      <c r="AA70"/>
    </row>
    <row r="71" spans="1:27" ht="12.75">
      <c r="A71" s="22" t="s">
        <v>5</v>
      </c>
      <c r="B71" s="2"/>
      <c r="D71" s="1">
        <v>28</v>
      </c>
      <c r="E71" s="6">
        <f>D71/129</f>
        <v>0.21705426356589147</v>
      </c>
      <c r="G71" s="1">
        <v>26</v>
      </c>
      <c r="H71" s="6">
        <f>G71/G$72</f>
        <v>0.23853211009174313</v>
      </c>
      <c r="J71" s="1">
        <v>31</v>
      </c>
      <c r="K71" s="6">
        <f>J71/J$72</f>
        <v>0.30392156862745096</v>
      </c>
      <c r="M71" s="1">
        <v>24</v>
      </c>
      <c r="N71" s="6">
        <f>M71/M$72</f>
        <v>0.12121212121212122</v>
      </c>
      <c r="P71" s="1">
        <v>18</v>
      </c>
      <c r="Q71" s="6">
        <f>P71/P$72</f>
        <v>0.2903225806451613</v>
      </c>
      <c r="S71" s="1">
        <v>26</v>
      </c>
      <c r="T71" s="6">
        <f>S71/S$72</f>
        <v>0.16352201257861634</v>
      </c>
      <c r="V71" s="1">
        <v>21</v>
      </c>
      <c r="W71" s="6">
        <f>V71/V$72</f>
        <v>0.09767441860465116</v>
      </c>
      <c r="Y71" s="1">
        <v>174</v>
      </c>
      <c r="Z71" s="6">
        <f>Y71/Y$72</f>
        <v>0.17864476386036962</v>
      </c>
      <c r="AA71"/>
    </row>
    <row r="72" spans="1:27" ht="12.75">
      <c r="A72" s="23" t="s">
        <v>1</v>
      </c>
      <c r="B72" s="15"/>
      <c r="C72" s="16"/>
      <c r="D72" s="16">
        <f>SUM(D68:D71)</f>
        <v>129</v>
      </c>
      <c r="E72" s="17">
        <f>D72/129</f>
        <v>1</v>
      </c>
      <c r="F72" s="16"/>
      <c r="G72" s="16">
        <f>SUM(G68:G71)</f>
        <v>109</v>
      </c>
      <c r="H72" s="17">
        <f>G72/G$72</f>
        <v>1</v>
      </c>
      <c r="I72" s="16"/>
      <c r="J72" s="16">
        <f>SUM(J68:J71)</f>
        <v>102</v>
      </c>
      <c r="K72" s="17">
        <f>J72/J$72</f>
        <v>1</v>
      </c>
      <c r="L72" s="16"/>
      <c r="M72" s="16">
        <f>SUM(M68:M71)</f>
        <v>198</v>
      </c>
      <c r="N72" s="17">
        <f>M72/M$72</f>
        <v>1</v>
      </c>
      <c r="O72" s="16"/>
      <c r="P72" s="16">
        <f>SUM(P68:P71)</f>
        <v>62</v>
      </c>
      <c r="Q72" s="17">
        <f>P72/P$72</f>
        <v>1</v>
      </c>
      <c r="R72" s="16"/>
      <c r="S72" s="16">
        <f>SUM(S68:S71)</f>
        <v>159</v>
      </c>
      <c r="T72" s="17">
        <f>S72/S$72</f>
        <v>1</v>
      </c>
      <c r="U72" s="16"/>
      <c r="V72" s="16">
        <f>SUM(V68:V71)</f>
        <v>215</v>
      </c>
      <c r="W72" s="17">
        <f>V72/V$72</f>
        <v>1</v>
      </c>
      <c r="X72" s="16"/>
      <c r="Y72" s="16">
        <f>SUM(Y68:Y71)</f>
        <v>974</v>
      </c>
      <c r="Z72" s="17">
        <f>Y72/Y$72</f>
        <v>1</v>
      </c>
      <c r="AA72"/>
    </row>
    <row r="73" spans="3:27" ht="12.75">
      <c r="C73" s="20"/>
      <c r="E73" s="6"/>
      <c r="G73" s="1"/>
      <c r="H73" s="6"/>
      <c r="J73" s="1"/>
      <c r="K73" s="6"/>
      <c r="M73" s="1"/>
      <c r="N73" s="6"/>
      <c r="P73" s="1"/>
      <c r="Q73" s="6"/>
      <c r="S73" s="1"/>
      <c r="T73" s="6"/>
      <c r="V73" s="1"/>
      <c r="W73" s="6"/>
      <c r="Y73" s="1"/>
      <c r="Z73" s="6"/>
      <c r="AA73"/>
    </row>
    <row r="74" spans="3:27" ht="12.75">
      <c r="C74" s="20"/>
      <c r="E74" s="6"/>
      <c r="G74" s="1"/>
      <c r="H74" s="6"/>
      <c r="J74" s="1"/>
      <c r="K74" s="6"/>
      <c r="M74" s="1"/>
      <c r="N74" s="6"/>
      <c r="P74" s="1"/>
      <c r="Q74" s="6"/>
      <c r="S74" s="1"/>
      <c r="T74" s="6"/>
      <c r="V74" s="1"/>
      <c r="W74" s="6"/>
      <c r="Y74" s="1"/>
      <c r="Z74" s="6"/>
      <c r="AA74"/>
    </row>
    <row r="75" spans="1:27" ht="41.25" customHeight="1">
      <c r="A75" s="18" t="s">
        <v>61</v>
      </c>
      <c r="C75" s="14"/>
      <c r="D75" s="37" t="s">
        <v>49</v>
      </c>
      <c r="E75" s="37"/>
      <c r="F75" s="14"/>
      <c r="G75" s="38" t="s">
        <v>53</v>
      </c>
      <c r="H75" s="38"/>
      <c r="I75" s="14"/>
      <c r="J75" s="39" t="s">
        <v>54</v>
      </c>
      <c r="K75" s="39"/>
      <c r="L75" s="14"/>
      <c r="M75" s="40" t="s">
        <v>55</v>
      </c>
      <c r="N75" s="40"/>
      <c r="O75" s="14"/>
      <c r="P75" s="41" t="s">
        <v>52</v>
      </c>
      <c r="Q75" s="41"/>
      <c r="R75" s="14"/>
      <c r="S75" s="42" t="s">
        <v>51</v>
      </c>
      <c r="T75" s="42"/>
      <c r="U75" s="14"/>
      <c r="V75" s="43" t="s">
        <v>50</v>
      </c>
      <c r="W75" s="43"/>
      <c r="X75" s="1"/>
      <c r="Y75" s="44" t="s">
        <v>1</v>
      </c>
      <c r="Z75" s="44"/>
      <c r="AA75"/>
    </row>
    <row r="76" spans="4:27" ht="12.75" customHeight="1">
      <c r="D76" s="7" t="s">
        <v>56</v>
      </c>
      <c r="E76" s="7" t="s">
        <v>57</v>
      </c>
      <c r="G76" s="7" t="s">
        <v>56</v>
      </c>
      <c r="H76" s="7" t="s">
        <v>57</v>
      </c>
      <c r="J76" s="7" t="s">
        <v>56</v>
      </c>
      <c r="K76" s="7" t="s">
        <v>57</v>
      </c>
      <c r="M76" s="7" t="s">
        <v>56</v>
      </c>
      <c r="N76" s="7" t="s">
        <v>57</v>
      </c>
      <c r="P76" s="7" t="s">
        <v>56</v>
      </c>
      <c r="Q76" s="7" t="s">
        <v>57</v>
      </c>
      <c r="S76" s="7" t="s">
        <v>56</v>
      </c>
      <c r="T76" s="7" t="s">
        <v>57</v>
      </c>
      <c r="V76" s="7" t="s">
        <v>56</v>
      </c>
      <c r="W76" s="7" t="s">
        <v>57</v>
      </c>
      <c r="Y76" s="7" t="s">
        <v>56</v>
      </c>
      <c r="Z76" s="7" t="s">
        <v>57</v>
      </c>
      <c r="AA76"/>
    </row>
    <row r="77" spans="1:27" ht="12.75">
      <c r="A77" s="22" t="s">
        <v>2</v>
      </c>
      <c r="B77" s="2"/>
      <c r="D77" s="1">
        <v>5</v>
      </c>
      <c r="E77" s="6">
        <f>D77/128</f>
        <v>0.0390625</v>
      </c>
      <c r="G77" s="1">
        <v>7</v>
      </c>
      <c r="H77" s="6">
        <f>G77/G$81</f>
        <v>0.0660377358490566</v>
      </c>
      <c r="J77" s="1">
        <v>3</v>
      </c>
      <c r="K77" s="6">
        <f>J77/J$81</f>
        <v>0.030612244897959183</v>
      </c>
      <c r="M77" s="1">
        <v>8</v>
      </c>
      <c r="N77" s="6">
        <f>M77/M$81</f>
        <v>0.042328042328042326</v>
      </c>
      <c r="P77" s="1">
        <v>1</v>
      </c>
      <c r="Q77" s="6">
        <f>P77/P$81</f>
        <v>0.016129032258064516</v>
      </c>
      <c r="S77" s="1">
        <v>11</v>
      </c>
      <c r="T77" s="6">
        <f>S77/S$81</f>
        <v>0.07006369426751592</v>
      </c>
      <c r="V77" s="1">
        <v>23</v>
      </c>
      <c r="W77" s="6">
        <f>V77/V$81</f>
        <v>0.116751269035533</v>
      </c>
      <c r="Y77" s="1">
        <v>58</v>
      </c>
      <c r="Z77" s="6">
        <f>Y77/Y$81</f>
        <v>0.061899679829242264</v>
      </c>
      <c r="AA77"/>
    </row>
    <row r="78" spans="1:27" ht="12.75">
      <c r="A78" s="22" t="s">
        <v>3</v>
      </c>
      <c r="B78" s="2"/>
      <c r="D78" s="1">
        <v>33</v>
      </c>
      <c r="E78" s="6">
        <f>D78/128</f>
        <v>0.2578125</v>
      </c>
      <c r="G78" s="1">
        <v>37</v>
      </c>
      <c r="H78" s="6">
        <f>G78/G$81</f>
        <v>0.3490566037735849</v>
      </c>
      <c r="J78" s="1">
        <v>24</v>
      </c>
      <c r="K78" s="6">
        <f>J78/J$81</f>
        <v>0.24489795918367346</v>
      </c>
      <c r="M78" s="1">
        <v>53</v>
      </c>
      <c r="N78" s="6">
        <f>M78/M$81</f>
        <v>0.2804232804232804</v>
      </c>
      <c r="P78" s="1">
        <v>13</v>
      </c>
      <c r="Q78" s="6">
        <f>P78/P$81</f>
        <v>0.20967741935483872</v>
      </c>
      <c r="S78" s="1">
        <v>56</v>
      </c>
      <c r="T78" s="6">
        <f>S78/S$81</f>
        <v>0.35668789808917195</v>
      </c>
      <c r="V78" s="1">
        <v>92</v>
      </c>
      <c r="W78" s="6">
        <f>V78/V$81</f>
        <v>0.467005076142132</v>
      </c>
      <c r="Y78" s="1">
        <v>308</v>
      </c>
      <c r="Z78" s="6">
        <f>Y78/Y$81</f>
        <v>0.3287086446104589</v>
      </c>
      <c r="AA78"/>
    </row>
    <row r="79" spans="1:27" ht="12.75">
      <c r="A79" s="22" t="s">
        <v>4</v>
      </c>
      <c r="B79" s="2"/>
      <c r="D79" s="1">
        <v>55</v>
      </c>
      <c r="E79" s="6">
        <f>D79/128</f>
        <v>0.4296875</v>
      </c>
      <c r="G79" s="1">
        <v>44</v>
      </c>
      <c r="H79" s="6">
        <f>G79/G$81</f>
        <v>0.41509433962264153</v>
      </c>
      <c r="J79" s="1">
        <v>40</v>
      </c>
      <c r="K79" s="6">
        <f>J79/J$81</f>
        <v>0.40816326530612246</v>
      </c>
      <c r="M79" s="1">
        <v>77</v>
      </c>
      <c r="N79" s="6">
        <f>M79/M$81</f>
        <v>0.4074074074074074</v>
      </c>
      <c r="P79" s="1">
        <v>26</v>
      </c>
      <c r="Q79" s="6">
        <f>P79/P$81</f>
        <v>0.41935483870967744</v>
      </c>
      <c r="S79" s="1">
        <v>57</v>
      </c>
      <c r="T79" s="6">
        <f>S79/S$81</f>
        <v>0.3630573248407643</v>
      </c>
      <c r="V79" s="1">
        <v>54</v>
      </c>
      <c r="W79" s="6">
        <f>V79/V$81</f>
        <v>0.27411167512690354</v>
      </c>
      <c r="Y79" s="1">
        <v>353</v>
      </c>
      <c r="Z79" s="6">
        <f>Y79/Y$81</f>
        <v>0.3767342582710779</v>
      </c>
      <c r="AA79"/>
    </row>
    <row r="80" spans="1:27" ht="12.75">
      <c r="A80" s="22" t="s">
        <v>5</v>
      </c>
      <c r="B80" s="2"/>
      <c r="C80" s="20"/>
      <c r="D80" s="1">
        <v>35</v>
      </c>
      <c r="E80" s="6">
        <f>D80/128</f>
        <v>0.2734375</v>
      </c>
      <c r="G80" s="1">
        <v>18</v>
      </c>
      <c r="H80" s="6">
        <f>G80/G$81</f>
        <v>0.16981132075471697</v>
      </c>
      <c r="J80" s="1">
        <v>31</v>
      </c>
      <c r="K80" s="6">
        <f>J80/J$81</f>
        <v>0.3163265306122449</v>
      </c>
      <c r="M80" s="1">
        <v>51</v>
      </c>
      <c r="N80" s="6">
        <f>M80/M$81</f>
        <v>0.2698412698412698</v>
      </c>
      <c r="P80" s="1">
        <v>22</v>
      </c>
      <c r="Q80" s="6">
        <f>P80/P$81</f>
        <v>0.3548387096774194</v>
      </c>
      <c r="S80" s="1">
        <v>33</v>
      </c>
      <c r="T80" s="6">
        <f>S80/S$81</f>
        <v>0.21019108280254778</v>
      </c>
      <c r="V80" s="1">
        <v>28</v>
      </c>
      <c r="W80" s="6">
        <f>V80/V$81</f>
        <v>0.14213197969543148</v>
      </c>
      <c r="Y80" s="1">
        <v>218</v>
      </c>
      <c r="Z80" s="6">
        <f>Y80/Y$81</f>
        <v>0.23265741728922093</v>
      </c>
      <c r="AA80"/>
    </row>
    <row r="81" spans="1:27" ht="12.75">
      <c r="A81" s="23" t="s">
        <v>1</v>
      </c>
      <c r="B81" s="15"/>
      <c r="C81" s="16"/>
      <c r="D81" s="16">
        <f>SUM(D77:D80)</f>
        <v>128</v>
      </c>
      <c r="E81" s="17">
        <f>D81/128</f>
        <v>1</v>
      </c>
      <c r="F81" s="16"/>
      <c r="G81" s="16">
        <f>SUM(G77:G80)</f>
        <v>106</v>
      </c>
      <c r="H81" s="17">
        <f>G81/G$81</f>
        <v>1</v>
      </c>
      <c r="I81" s="16"/>
      <c r="J81" s="16">
        <f>SUM(J77:J80)</f>
        <v>98</v>
      </c>
      <c r="K81" s="17">
        <f>J81/J$81</f>
        <v>1</v>
      </c>
      <c r="L81" s="16"/>
      <c r="M81" s="16">
        <f>SUM(M77:M80)</f>
        <v>189</v>
      </c>
      <c r="N81" s="17">
        <f>M81/M$81</f>
        <v>1</v>
      </c>
      <c r="O81" s="16"/>
      <c r="P81" s="16">
        <f>SUM(P77:P80)</f>
        <v>62</v>
      </c>
      <c r="Q81" s="17">
        <f>P81/P$81</f>
        <v>1</v>
      </c>
      <c r="R81" s="16"/>
      <c r="S81" s="16">
        <f>SUM(S77:S80)</f>
        <v>157</v>
      </c>
      <c r="T81" s="17">
        <f>S81/S$81</f>
        <v>1</v>
      </c>
      <c r="U81" s="16"/>
      <c r="V81" s="16">
        <f>SUM(V77:V80)</f>
        <v>197</v>
      </c>
      <c r="W81" s="17">
        <f>V81/V$81</f>
        <v>1</v>
      </c>
      <c r="X81" s="16"/>
      <c r="Y81" s="16">
        <f>SUM(Y77:Y80)</f>
        <v>937</v>
      </c>
      <c r="Z81" s="17">
        <f>Y81/Y$81</f>
        <v>1</v>
      </c>
      <c r="AA81"/>
    </row>
    <row r="82" spans="3:27" ht="12.75">
      <c r="C82" s="20"/>
      <c r="E82" s="6"/>
      <c r="G82" s="1"/>
      <c r="H82" s="6"/>
      <c r="J82" s="1"/>
      <c r="K82" s="6"/>
      <c r="M82" s="1"/>
      <c r="N82" s="6"/>
      <c r="P82" s="1"/>
      <c r="Q82" s="6"/>
      <c r="S82" s="1"/>
      <c r="T82" s="6"/>
      <c r="V82" s="1"/>
      <c r="W82" s="6"/>
      <c r="Y82" s="1"/>
      <c r="Z82" s="6"/>
      <c r="AA82"/>
    </row>
    <row r="83" spans="3:27" ht="12.75">
      <c r="C83" s="20"/>
      <c r="E83" s="6"/>
      <c r="G83" s="1"/>
      <c r="H83" s="6"/>
      <c r="J83" s="1"/>
      <c r="K83" s="6"/>
      <c r="M83" s="1"/>
      <c r="N83" s="6"/>
      <c r="P83" s="1"/>
      <c r="Q83" s="6"/>
      <c r="S83" s="1"/>
      <c r="T83" s="6"/>
      <c r="V83" s="1"/>
      <c r="W83" s="6"/>
      <c r="Y83" s="1"/>
      <c r="Z83" s="6"/>
      <c r="AA83"/>
    </row>
    <row r="84" spans="1:27" ht="41.25" customHeight="1">
      <c r="A84" s="18" t="s">
        <v>62</v>
      </c>
      <c r="C84" s="14"/>
      <c r="D84" s="37" t="s">
        <v>49</v>
      </c>
      <c r="E84" s="37"/>
      <c r="F84" s="14"/>
      <c r="G84" s="38" t="s">
        <v>53</v>
      </c>
      <c r="H84" s="38"/>
      <c r="I84" s="14"/>
      <c r="J84" s="39" t="s">
        <v>54</v>
      </c>
      <c r="K84" s="39"/>
      <c r="L84" s="14"/>
      <c r="M84" s="40" t="s">
        <v>55</v>
      </c>
      <c r="N84" s="40"/>
      <c r="O84" s="14"/>
      <c r="P84" s="41" t="s">
        <v>52</v>
      </c>
      <c r="Q84" s="41"/>
      <c r="R84" s="14"/>
      <c r="S84" s="42" t="s">
        <v>51</v>
      </c>
      <c r="T84" s="42"/>
      <c r="U84" s="14"/>
      <c r="V84" s="43" t="s">
        <v>50</v>
      </c>
      <c r="W84" s="43"/>
      <c r="X84" s="1"/>
      <c r="Y84" s="44" t="s">
        <v>1</v>
      </c>
      <c r="Z84" s="44"/>
      <c r="AA84"/>
    </row>
    <row r="85" spans="4:27" ht="12.75" customHeight="1">
      <c r="D85" s="7" t="s">
        <v>56</v>
      </c>
      <c r="E85" s="7" t="s">
        <v>57</v>
      </c>
      <c r="G85" s="7" t="s">
        <v>56</v>
      </c>
      <c r="H85" s="7" t="s">
        <v>57</v>
      </c>
      <c r="J85" s="7" t="s">
        <v>56</v>
      </c>
      <c r="K85" s="7" t="s">
        <v>57</v>
      </c>
      <c r="M85" s="7" t="s">
        <v>56</v>
      </c>
      <c r="N85" s="7" t="s">
        <v>57</v>
      </c>
      <c r="P85" s="7" t="s">
        <v>56</v>
      </c>
      <c r="Q85" s="7" t="s">
        <v>57</v>
      </c>
      <c r="S85" s="7" t="s">
        <v>56</v>
      </c>
      <c r="T85" s="7" t="s">
        <v>57</v>
      </c>
      <c r="V85" s="7" t="s">
        <v>56</v>
      </c>
      <c r="W85" s="7" t="s">
        <v>57</v>
      </c>
      <c r="Y85" s="7" t="s">
        <v>56</v>
      </c>
      <c r="Z85" s="7" t="s">
        <v>57</v>
      </c>
      <c r="AA85"/>
    </row>
    <row r="86" spans="1:27" ht="12.75">
      <c r="A86" s="22" t="s">
        <v>2</v>
      </c>
      <c r="B86" s="2"/>
      <c r="D86" s="1">
        <v>67</v>
      </c>
      <c r="E86" s="6">
        <f>D86/128</f>
        <v>0.5234375</v>
      </c>
      <c r="G86" s="1">
        <v>59</v>
      </c>
      <c r="H86" s="6">
        <f>G86/G$90</f>
        <v>0.5566037735849056</v>
      </c>
      <c r="J86" s="1">
        <v>29</v>
      </c>
      <c r="K86" s="6">
        <f>J86/J$90</f>
        <v>0.29591836734693877</v>
      </c>
      <c r="M86" s="1">
        <v>110</v>
      </c>
      <c r="N86" s="6">
        <f>M86/M$90</f>
        <v>0.5789473684210527</v>
      </c>
      <c r="P86" s="1">
        <v>24</v>
      </c>
      <c r="Q86" s="6">
        <f>P86/P$90</f>
        <v>0.3870967741935484</v>
      </c>
      <c r="S86" s="1">
        <v>62</v>
      </c>
      <c r="T86" s="6">
        <f>S86/S$90</f>
        <v>0.39490445859872614</v>
      </c>
      <c r="V86" s="1">
        <v>119</v>
      </c>
      <c r="W86" s="6">
        <f>V86/V$90</f>
        <v>0.5979899497487438</v>
      </c>
      <c r="Y86" s="1">
        <v>470</v>
      </c>
      <c r="Z86" s="6">
        <f>Y86/Y$90</f>
        <v>0.5</v>
      </c>
      <c r="AA86"/>
    </row>
    <row r="87" spans="1:27" ht="12.75">
      <c r="A87" s="22" t="s">
        <v>3</v>
      </c>
      <c r="B87" s="2"/>
      <c r="C87" s="20"/>
      <c r="D87" s="1">
        <v>31</v>
      </c>
      <c r="E87" s="6">
        <f>D87/128</f>
        <v>0.2421875</v>
      </c>
      <c r="G87" s="1">
        <v>33</v>
      </c>
      <c r="H87" s="6">
        <f>G87/G$90</f>
        <v>0.3113207547169811</v>
      </c>
      <c r="J87" s="1">
        <v>33</v>
      </c>
      <c r="K87" s="6">
        <f>J87/J$90</f>
        <v>0.336734693877551</v>
      </c>
      <c r="M87" s="1">
        <v>47</v>
      </c>
      <c r="N87" s="6">
        <f>M87/M$90</f>
        <v>0.24736842105263157</v>
      </c>
      <c r="P87" s="1">
        <v>24</v>
      </c>
      <c r="Q87" s="6">
        <f>P87/P$90</f>
        <v>0.3870967741935484</v>
      </c>
      <c r="S87" s="1">
        <v>50</v>
      </c>
      <c r="T87" s="6">
        <f>S87/S$90</f>
        <v>0.3184713375796178</v>
      </c>
      <c r="V87" s="1">
        <v>55</v>
      </c>
      <c r="W87" s="6">
        <f>V87/V$90</f>
        <v>0.27638190954773867</v>
      </c>
      <c r="Y87" s="1">
        <v>273</v>
      </c>
      <c r="Z87" s="6">
        <f>Y87/Y$90</f>
        <v>0.2904255319148936</v>
      </c>
      <c r="AA87"/>
    </row>
    <row r="88" spans="1:27" ht="12.75">
      <c r="A88" s="22" t="s">
        <v>4</v>
      </c>
      <c r="B88" s="2"/>
      <c r="C88" s="20"/>
      <c r="D88" s="1">
        <v>20</v>
      </c>
      <c r="E88" s="6">
        <f>D88/128</f>
        <v>0.15625</v>
      </c>
      <c r="G88" s="1">
        <v>4</v>
      </c>
      <c r="H88" s="6">
        <f>G88/G$90</f>
        <v>0.03773584905660377</v>
      </c>
      <c r="J88" s="1">
        <v>19</v>
      </c>
      <c r="K88" s="6">
        <f>J88/J$90</f>
        <v>0.19387755102040816</v>
      </c>
      <c r="M88" s="1">
        <v>16</v>
      </c>
      <c r="N88" s="6">
        <f>M88/M$90</f>
        <v>0.08421052631578947</v>
      </c>
      <c r="P88" s="1">
        <v>7</v>
      </c>
      <c r="Q88" s="6">
        <f>P88/P$90</f>
        <v>0.11290322580645161</v>
      </c>
      <c r="S88" s="1">
        <v>28</v>
      </c>
      <c r="T88" s="6">
        <f>S88/S$90</f>
        <v>0.17834394904458598</v>
      </c>
      <c r="V88" s="1">
        <v>19</v>
      </c>
      <c r="W88" s="6">
        <f>V88/V$90</f>
        <v>0.09547738693467336</v>
      </c>
      <c r="Y88" s="1">
        <v>113</v>
      </c>
      <c r="Z88" s="6">
        <f>Y88/Y$90</f>
        <v>0.1202127659574468</v>
      </c>
      <c r="AA88"/>
    </row>
    <row r="89" spans="1:27" ht="12.75">
      <c r="A89" s="22" t="s">
        <v>5</v>
      </c>
      <c r="B89" s="2"/>
      <c r="C89" s="20"/>
      <c r="D89" s="1">
        <v>10</v>
      </c>
      <c r="E89" s="6">
        <f>D89/128</f>
        <v>0.078125</v>
      </c>
      <c r="G89" s="1">
        <v>10</v>
      </c>
      <c r="H89" s="6">
        <f>G89/G$90</f>
        <v>0.09433962264150944</v>
      </c>
      <c r="J89" s="1">
        <v>17</v>
      </c>
      <c r="K89" s="6">
        <f>J89/J$90</f>
        <v>0.17346938775510204</v>
      </c>
      <c r="M89" s="1">
        <v>17</v>
      </c>
      <c r="N89" s="6">
        <f>M89/M$90</f>
        <v>0.08947368421052632</v>
      </c>
      <c r="P89" s="1">
        <v>7</v>
      </c>
      <c r="Q89" s="6">
        <f>P89/P$90</f>
        <v>0.11290322580645161</v>
      </c>
      <c r="S89" s="1">
        <v>17</v>
      </c>
      <c r="T89" s="6">
        <f>S89/S$90</f>
        <v>0.10828025477707007</v>
      </c>
      <c r="V89" s="1">
        <v>6</v>
      </c>
      <c r="W89" s="6">
        <f>V89/V$90</f>
        <v>0.03015075376884422</v>
      </c>
      <c r="Y89" s="1">
        <v>84</v>
      </c>
      <c r="Z89" s="6">
        <f>Y89/Y$90</f>
        <v>0.08936170212765958</v>
      </c>
      <c r="AA89"/>
    </row>
    <row r="90" spans="1:27" ht="12.75">
      <c r="A90" s="23" t="s">
        <v>1</v>
      </c>
      <c r="B90" s="15"/>
      <c r="C90" s="16"/>
      <c r="D90" s="16">
        <f>SUM(D86:D89)</f>
        <v>128</v>
      </c>
      <c r="E90" s="17">
        <f>D90/128</f>
        <v>1</v>
      </c>
      <c r="F90" s="16"/>
      <c r="G90" s="16">
        <f>SUM(G86:G89)</f>
        <v>106</v>
      </c>
      <c r="H90" s="17">
        <f>G90/G$90</f>
        <v>1</v>
      </c>
      <c r="I90" s="16"/>
      <c r="J90" s="16">
        <f>SUM(J86:J89)</f>
        <v>98</v>
      </c>
      <c r="K90" s="17">
        <f>J90/J$90</f>
        <v>1</v>
      </c>
      <c r="L90" s="16"/>
      <c r="M90" s="16">
        <f>SUM(M86:M89)</f>
        <v>190</v>
      </c>
      <c r="N90" s="17">
        <f>M90/M$90</f>
        <v>1</v>
      </c>
      <c r="O90" s="16"/>
      <c r="P90" s="16">
        <f>SUM(P86:P89)</f>
        <v>62</v>
      </c>
      <c r="Q90" s="17">
        <f>P90/P$90</f>
        <v>1</v>
      </c>
      <c r="R90" s="16"/>
      <c r="S90" s="16">
        <f>SUM(S86:S89)</f>
        <v>157</v>
      </c>
      <c r="T90" s="17">
        <f>S90/S$90</f>
        <v>1</v>
      </c>
      <c r="U90" s="16"/>
      <c r="V90" s="16">
        <f>SUM(V86:V89)</f>
        <v>199</v>
      </c>
      <c r="W90" s="17">
        <f>V90/V$90</f>
        <v>1</v>
      </c>
      <c r="X90" s="16"/>
      <c r="Y90" s="16">
        <f>SUM(Y86:Y89)</f>
        <v>940</v>
      </c>
      <c r="Z90" s="17">
        <f>Y90/Y$90</f>
        <v>1</v>
      </c>
      <c r="AA90"/>
    </row>
    <row r="91" spans="5:27" ht="12.75">
      <c r="E91" s="6"/>
      <c r="G91" s="1"/>
      <c r="H91" s="6"/>
      <c r="J91" s="1"/>
      <c r="K91" s="6"/>
      <c r="M91" s="1"/>
      <c r="N91" s="6"/>
      <c r="P91" s="1"/>
      <c r="Q91" s="6"/>
      <c r="S91" s="1"/>
      <c r="T91" s="6"/>
      <c r="V91" s="1"/>
      <c r="W91" s="6"/>
      <c r="Y91" s="1"/>
      <c r="Z91" s="6"/>
      <c r="AA91"/>
    </row>
    <row r="92" spans="5:27" ht="12.75">
      <c r="E92" s="6"/>
      <c r="G92" s="1"/>
      <c r="H92" s="6"/>
      <c r="J92" s="1"/>
      <c r="K92" s="6"/>
      <c r="M92" s="1"/>
      <c r="N92" s="6"/>
      <c r="P92" s="1"/>
      <c r="Q92" s="6"/>
      <c r="S92" s="1"/>
      <c r="T92" s="6"/>
      <c r="V92" s="1"/>
      <c r="W92" s="6"/>
      <c r="Y92" s="1"/>
      <c r="Z92" s="6"/>
      <c r="AA92"/>
    </row>
    <row r="93" spans="1:27" ht="41.25" customHeight="1">
      <c r="A93" s="18" t="s">
        <v>63</v>
      </c>
      <c r="C93" s="14"/>
      <c r="D93" s="37" t="s">
        <v>49</v>
      </c>
      <c r="E93" s="37"/>
      <c r="F93" s="14"/>
      <c r="G93" s="38" t="s">
        <v>53</v>
      </c>
      <c r="H93" s="38"/>
      <c r="I93" s="14"/>
      <c r="J93" s="39" t="s">
        <v>54</v>
      </c>
      <c r="K93" s="39"/>
      <c r="L93" s="14"/>
      <c r="M93" s="40" t="s">
        <v>55</v>
      </c>
      <c r="N93" s="40"/>
      <c r="O93" s="14"/>
      <c r="P93" s="41" t="s">
        <v>52</v>
      </c>
      <c r="Q93" s="41"/>
      <c r="R93" s="14"/>
      <c r="S93" s="42" t="s">
        <v>51</v>
      </c>
      <c r="T93" s="42"/>
      <c r="U93" s="14"/>
      <c r="V93" s="43" t="s">
        <v>50</v>
      </c>
      <c r="W93" s="43"/>
      <c r="X93" s="1"/>
      <c r="Y93" s="44" t="s">
        <v>1</v>
      </c>
      <c r="Z93" s="44"/>
      <c r="AA93"/>
    </row>
    <row r="94" spans="3:27" ht="12.75" customHeight="1">
      <c r="C94" s="20"/>
      <c r="D94" s="7" t="s">
        <v>56</v>
      </c>
      <c r="E94" s="7" t="s">
        <v>57</v>
      </c>
      <c r="G94" s="7" t="s">
        <v>56</v>
      </c>
      <c r="H94" s="7" t="s">
        <v>57</v>
      </c>
      <c r="J94" s="7" t="s">
        <v>56</v>
      </c>
      <c r="K94" s="7" t="s">
        <v>57</v>
      </c>
      <c r="M94" s="7" t="s">
        <v>56</v>
      </c>
      <c r="N94" s="7" t="s">
        <v>57</v>
      </c>
      <c r="P94" s="7" t="s">
        <v>56</v>
      </c>
      <c r="Q94" s="7" t="s">
        <v>57</v>
      </c>
      <c r="S94" s="7" t="s">
        <v>56</v>
      </c>
      <c r="T94" s="7" t="s">
        <v>57</v>
      </c>
      <c r="V94" s="7" t="s">
        <v>56</v>
      </c>
      <c r="W94" s="7" t="s">
        <v>57</v>
      </c>
      <c r="Y94" s="7" t="s">
        <v>56</v>
      </c>
      <c r="Z94" s="7" t="s">
        <v>57</v>
      </c>
      <c r="AA94"/>
    </row>
    <row r="95" spans="1:27" ht="12.75">
      <c r="A95" s="22" t="s">
        <v>2</v>
      </c>
      <c r="B95" s="2"/>
      <c r="C95" s="20"/>
      <c r="D95" s="1">
        <v>75</v>
      </c>
      <c r="E95" s="6">
        <f>D95/128</f>
        <v>0.5859375</v>
      </c>
      <c r="G95" s="1">
        <v>62</v>
      </c>
      <c r="H95" s="6">
        <f>G95/G$99</f>
        <v>0.5904761904761905</v>
      </c>
      <c r="J95" s="1">
        <v>71</v>
      </c>
      <c r="K95" s="6">
        <f>J95/J$99</f>
        <v>0.7319587628865979</v>
      </c>
      <c r="M95" s="1">
        <v>121</v>
      </c>
      <c r="N95" s="6">
        <f>M95/M$99</f>
        <v>0.6368421052631579</v>
      </c>
      <c r="P95" s="1">
        <v>14</v>
      </c>
      <c r="Q95" s="6">
        <f>P95/P$99</f>
        <v>0.22950819672131148</v>
      </c>
      <c r="S95" s="1">
        <v>110</v>
      </c>
      <c r="T95" s="6">
        <f>S95/S$99</f>
        <v>0.7051282051282052</v>
      </c>
      <c r="V95" s="1">
        <v>116</v>
      </c>
      <c r="W95" s="6">
        <f>V95/V$99</f>
        <v>0.5888324873096447</v>
      </c>
      <c r="Y95" s="1">
        <v>569</v>
      </c>
      <c r="Z95" s="6">
        <f>Y95/Y$99</f>
        <v>0.6092077087794433</v>
      </c>
      <c r="AA95"/>
    </row>
    <row r="96" spans="1:27" ht="12.75">
      <c r="A96" s="22" t="s">
        <v>3</v>
      </c>
      <c r="B96" s="2"/>
      <c r="C96" s="20"/>
      <c r="D96" s="1">
        <v>44</v>
      </c>
      <c r="E96" s="6">
        <f>D96/128</f>
        <v>0.34375</v>
      </c>
      <c r="G96" s="1">
        <v>35</v>
      </c>
      <c r="H96" s="6">
        <f aca="true" t="shared" si="0" ref="H96:K99">G96/G$99</f>
        <v>0.3333333333333333</v>
      </c>
      <c r="J96" s="1">
        <v>23</v>
      </c>
      <c r="K96" s="6">
        <f t="shared" si="0"/>
        <v>0.23711340206185566</v>
      </c>
      <c r="M96" s="1">
        <v>41</v>
      </c>
      <c r="N96" s="6">
        <f>M96/M$99</f>
        <v>0.21578947368421053</v>
      </c>
      <c r="P96" s="1">
        <v>29</v>
      </c>
      <c r="Q96" s="6">
        <f>P96/P$99</f>
        <v>0.47540983606557374</v>
      </c>
      <c r="S96" s="1">
        <v>36</v>
      </c>
      <c r="T96" s="6">
        <f>S96/S$99</f>
        <v>0.23076923076923078</v>
      </c>
      <c r="V96" s="1">
        <v>54</v>
      </c>
      <c r="W96" s="6">
        <f>V96/V$99</f>
        <v>0.27411167512690354</v>
      </c>
      <c r="Y96" s="1">
        <v>262</v>
      </c>
      <c r="Z96" s="6">
        <f>Y96/Y$99</f>
        <v>0.28051391862955033</v>
      </c>
      <c r="AA96"/>
    </row>
    <row r="97" spans="1:27" ht="12.75">
      <c r="A97" s="22" t="s">
        <v>4</v>
      </c>
      <c r="B97" s="2"/>
      <c r="C97" s="20"/>
      <c r="D97" s="1">
        <v>5</v>
      </c>
      <c r="E97" s="6">
        <f>D97/128</f>
        <v>0.0390625</v>
      </c>
      <c r="G97" s="1">
        <v>5</v>
      </c>
      <c r="H97" s="6">
        <f t="shared" si="0"/>
        <v>0.047619047619047616</v>
      </c>
      <c r="J97" s="1">
        <v>2</v>
      </c>
      <c r="K97" s="6">
        <f t="shared" si="0"/>
        <v>0.020618556701030927</v>
      </c>
      <c r="M97" s="1">
        <v>18</v>
      </c>
      <c r="N97" s="6">
        <f>M97/M$99</f>
        <v>0.09473684210526316</v>
      </c>
      <c r="P97" s="1">
        <v>13</v>
      </c>
      <c r="Q97" s="6">
        <f>P97/P$99</f>
        <v>0.21311475409836064</v>
      </c>
      <c r="S97" s="1">
        <v>6</v>
      </c>
      <c r="T97" s="6">
        <f>S97/S$99</f>
        <v>0.038461538461538464</v>
      </c>
      <c r="V97" s="1">
        <v>21</v>
      </c>
      <c r="W97" s="6">
        <f>V97/V$99</f>
        <v>0.1065989847715736</v>
      </c>
      <c r="Y97" s="1">
        <v>70</v>
      </c>
      <c r="Z97" s="6">
        <f>Y97/Y$99</f>
        <v>0.07494646680942184</v>
      </c>
      <c r="AA97"/>
    </row>
    <row r="98" spans="1:27" ht="12.75">
      <c r="A98" s="22" t="s">
        <v>5</v>
      </c>
      <c r="B98" s="2"/>
      <c r="D98" s="1">
        <v>4</v>
      </c>
      <c r="E98" s="6">
        <f>D98/128</f>
        <v>0.03125</v>
      </c>
      <c r="G98" s="1">
        <v>3</v>
      </c>
      <c r="H98" s="6">
        <f t="shared" si="0"/>
        <v>0.02857142857142857</v>
      </c>
      <c r="J98" s="1">
        <v>1</v>
      </c>
      <c r="K98" s="6">
        <f t="shared" si="0"/>
        <v>0.010309278350515464</v>
      </c>
      <c r="M98" s="1">
        <v>10</v>
      </c>
      <c r="N98" s="6">
        <f>M98/M$99</f>
        <v>0.05263157894736842</v>
      </c>
      <c r="P98" s="1">
        <v>5</v>
      </c>
      <c r="Q98" s="6">
        <f>P98/P$99</f>
        <v>0.08196721311475409</v>
      </c>
      <c r="S98" s="1">
        <v>4</v>
      </c>
      <c r="T98" s="6">
        <f>S98/S$99</f>
        <v>0.02564102564102564</v>
      </c>
      <c r="V98" s="1">
        <v>6</v>
      </c>
      <c r="W98" s="6">
        <f>V98/V$99</f>
        <v>0.030456852791878174</v>
      </c>
      <c r="Y98" s="1">
        <v>33</v>
      </c>
      <c r="Z98" s="6">
        <f>Y98/Y$99</f>
        <v>0.035331905781584586</v>
      </c>
      <c r="AA98"/>
    </row>
    <row r="99" spans="1:27" ht="12.75">
      <c r="A99" s="23" t="s">
        <v>1</v>
      </c>
      <c r="B99" s="15"/>
      <c r="C99" s="16"/>
      <c r="D99" s="16">
        <f>SUM(D95:D98)</f>
        <v>128</v>
      </c>
      <c r="E99" s="17">
        <f>D99/128</f>
        <v>1</v>
      </c>
      <c r="F99" s="16"/>
      <c r="G99" s="16">
        <f>SUM(G95:G98)</f>
        <v>105</v>
      </c>
      <c r="H99" s="17">
        <f t="shared" si="0"/>
        <v>1</v>
      </c>
      <c r="I99" s="16"/>
      <c r="J99" s="16">
        <f>SUM(J95:J98)</f>
        <v>97</v>
      </c>
      <c r="K99" s="17">
        <f t="shared" si="0"/>
        <v>1</v>
      </c>
      <c r="L99" s="16"/>
      <c r="M99" s="16">
        <f>SUM(M95:M98)</f>
        <v>190</v>
      </c>
      <c r="N99" s="17">
        <f>M99/M$99</f>
        <v>1</v>
      </c>
      <c r="O99" s="16"/>
      <c r="P99" s="16">
        <f>SUM(P95:P98)</f>
        <v>61</v>
      </c>
      <c r="Q99" s="17">
        <f>P99/P$99</f>
        <v>1</v>
      </c>
      <c r="R99" s="16"/>
      <c r="S99" s="16">
        <f>SUM(S95:S98)</f>
        <v>156</v>
      </c>
      <c r="T99" s="17">
        <f>S99/S$99</f>
        <v>1</v>
      </c>
      <c r="U99" s="16"/>
      <c r="V99" s="16">
        <f>SUM(V95:V98)</f>
        <v>197</v>
      </c>
      <c r="W99" s="17">
        <f>V99/V$99</f>
        <v>1</v>
      </c>
      <c r="X99" s="16"/>
      <c r="Y99" s="16">
        <f>SUM(Y95:Y98)</f>
        <v>934</v>
      </c>
      <c r="Z99" s="17">
        <f>Y99/Y$99</f>
        <v>1</v>
      </c>
      <c r="AA99"/>
    </row>
    <row r="100" spans="5:27" ht="12.75">
      <c r="E100" s="6"/>
      <c r="G100" s="1"/>
      <c r="H100" s="6"/>
      <c r="J100" s="1"/>
      <c r="K100" s="6"/>
      <c r="M100" s="1"/>
      <c r="N100" s="6"/>
      <c r="P100" s="1"/>
      <c r="Q100" s="6"/>
      <c r="S100" s="1"/>
      <c r="T100" s="6"/>
      <c r="V100" s="1"/>
      <c r="W100" s="6"/>
      <c r="Y100" s="1"/>
      <c r="Z100" s="6"/>
      <c r="AA100"/>
    </row>
    <row r="101" spans="5:27" ht="12.75">
      <c r="E101" s="6"/>
      <c r="G101" s="1"/>
      <c r="H101" s="6"/>
      <c r="J101" s="1"/>
      <c r="K101" s="6"/>
      <c r="M101" s="1"/>
      <c r="N101" s="6"/>
      <c r="P101" s="1"/>
      <c r="Q101" s="6"/>
      <c r="S101" s="1"/>
      <c r="T101" s="6"/>
      <c r="V101" s="1"/>
      <c r="W101" s="6"/>
      <c r="Y101" s="1"/>
      <c r="Z101" s="6"/>
      <c r="AA101"/>
    </row>
    <row r="102" spans="1:27" ht="41.25" customHeight="1">
      <c r="A102" s="18" t="s">
        <v>64</v>
      </c>
      <c r="C102" s="14"/>
      <c r="D102" s="37" t="s">
        <v>49</v>
      </c>
      <c r="E102" s="37"/>
      <c r="F102" s="14"/>
      <c r="G102" s="38" t="s">
        <v>53</v>
      </c>
      <c r="H102" s="38"/>
      <c r="I102" s="14"/>
      <c r="J102" s="39" t="s">
        <v>54</v>
      </c>
      <c r="K102" s="39"/>
      <c r="L102" s="14"/>
      <c r="M102" s="40" t="s">
        <v>55</v>
      </c>
      <c r="N102" s="40"/>
      <c r="O102" s="14"/>
      <c r="P102" s="41" t="s">
        <v>52</v>
      </c>
      <c r="Q102" s="41"/>
      <c r="R102" s="14"/>
      <c r="S102" s="42" t="s">
        <v>51</v>
      </c>
      <c r="T102" s="42"/>
      <c r="U102" s="14"/>
      <c r="V102" s="43" t="s">
        <v>50</v>
      </c>
      <c r="W102" s="43"/>
      <c r="X102" s="1"/>
      <c r="Y102" s="44" t="s">
        <v>1</v>
      </c>
      <c r="Z102" s="44"/>
      <c r="AA102"/>
    </row>
    <row r="103" spans="3:27" ht="12.75" customHeight="1">
      <c r="C103" s="20"/>
      <c r="D103" s="7" t="s">
        <v>56</v>
      </c>
      <c r="E103" s="7" t="s">
        <v>57</v>
      </c>
      <c r="G103" s="7" t="s">
        <v>56</v>
      </c>
      <c r="H103" s="7" t="s">
        <v>57</v>
      </c>
      <c r="J103" s="7" t="s">
        <v>56</v>
      </c>
      <c r="K103" s="7" t="s">
        <v>57</v>
      </c>
      <c r="M103" s="7" t="s">
        <v>56</v>
      </c>
      <c r="N103" s="7" t="s">
        <v>57</v>
      </c>
      <c r="P103" s="7" t="s">
        <v>56</v>
      </c>
      <c r="Q103" s="7" t="s">
        <v>57</v>
      </c>
      <c r="S103" s="7" t="s">
        <v>56</v>
      </c>
      <c r="T103" s="7" t="s">
        <v>57</v>
      </c>
      <c r="V103" s="7" t="s">
        <v>56</v>
      </c>
      <c r="W103" s="7" t="s">
        <v>57</v>
      </c>
      <c r="Y103" s="7" t="s">
        <v>56</v>
      </c>
      <c r="Z103" s="7" t="s">
        <v>57</v>
      </c>
      <c r="AA103"/>
    </row>
    <row r="104" spans="1:27" ht="12.75">
      <c r="A104" s="22" t="s">
        <v>2</v>
      </c>
      <c r="B104" s="2"/>
      <c r="C104" s="20"/>
      <c r="D104" s="1">
        <v>11</v>
      </c>
      <c r="E104" s="6">
        <f>D104/128</f>
        <v>0.0859375</v>
      </c>
      <c r="G104" s="1">
        <v>17</v>
      </c>
      <c r="H104" s="6">
        <f>G104/G$108</f>
        <v>0.16037735849056603</v>
      </c>
      <c r="J104" s="1">
        <v>9</v>
      </c>
      <c r="K104" s="6">
        <f>J104/J$108</f>
        <v>0.09183673469387756</v>
      </c>
      <c r="M104" s="1">
        <v>37</v>
      </c>
      <c r="N104" s="6">
        <f>M104/M$108</f>
        <v>0.19473684210526315</v>
      </c>
      <c r="P104" s="1">
        <v>7</v>
      </c>
      <c r="Q104" s="6">
        <f>P104/P$108</f>
        <v>0.11475409836065574</v>
      </c>
      <c r="S104" s="1">
        <v>29</v>
      </c>
      <c r="T104" s="6">
        <f>S104/S$108</f>
        <v>0.18471337579617833</v>
      </c>
      <c r="V104" s="1">
        <v>52</v>
      </c>
      <c r="W104" s="6">
        <f>V104/V$108</f>
        <v>0.26262626262626265</v>
      </c>
      <c r="Y104" s="1">
        <v>162</v>
      </c>
      <c r="Z104" s="6">
        <f>Y104/Y$108</f>
        <v>0.17270788912579957</v>
      </c>
      <c r="AA104"/>
    </row>
    <row r="105" spans="1:27" ht="12.75">
      <c r="A105" s="22" t="s">
        <v>3</v>
      </c>
      <c r="B105" s="2"/>
      <c r="D105" s="1">
        <v>38</v>
      </c>
      <c r="E105" s="6">
        <f>D105/128</f>
        <v>0.296875</v>
      </c>
      <c r="G105" s="1">
        <v>31</v>
      </c>
      <c r="H105" s="6">
        <f>G105/G$108</f>
        <v>0.29245283018867924</v>
      </c>
      <c r="J105" s="1">
        <v>38</v>
      </c>
      <c r="K105" s="6">
        <f>J105/J$108</f>
        <v>0.3877551020408163</v>
      </c>
      <c r="M105" s="1">
        <v>67</v>
      </c>
      <c r="N105" s="6">
        <f>M105/M$108</f>
        <v>0.3526315789473684</v>
      </c>
      <c r="P105" s="1">
        <v>16</v>
      </c>
      <c r="Q105" s="6">
        <f>P105/P$108</f>
        <v>0.26229508196721313</v>
      </c>
      <c r="S105" s="1">
        <v>48</v>
      </c>
      <c r="T105" s="6">
        <f>S105/S$108</f>
        <v>0.3057324840764331</v>
      </c>
      <c r="V105" s="1">
        <v>66</v>
      </c>
      <c r="W105" s="6">
        <f>V105/V$108</f>
        <v>0.3333333333333333</v>
      </c>
      <c r="Y105" s="1">
        <v>304</v>
      </c>
      <c r="Z105" s="6">
        <f>Y105/Y$108</f>
        <v>0.32409381663113007</v>
      </c>
      <c r="AA105"/>
    </row>
    <row r="106" spans="1:27" ht="12.75">
      <c r="A106" s="22" t="s">
        <v>4</v>
      </c>
      <c r="B106" s="2"/>
      <c r="D106" s="1">
        <v>28</v>
      </c>
      <c r="E106" s="6">
        <f>D106/128</f>
        <v>0.21875</v>
      </c>
      <c r="G106" s="1">
        <v>26</v>
      </c>
      <c r="H106" s="6">
        <f>G106/G$108</f>
        <v>0.24528301886792453</v>
      </c>
      <c r="J106" s="1">
        <v>20</v>
      </c>
      <c r="K106" s="6">
        <f>J106/J$108</f>
        <v>0.20408163265306123</v>
      </c>
      <c r="M106" s="1">
        <v>38</v>
      </c>
      <c r="N106" s="6">
        <f>M106/M$108</f>
        <v>0.2</v>
      </c>
      <c r="P106" s="1">
        <v>16</v>
      </c>
      <c r="Q106" s="6">
        <f>P106/P$108</f>
        <v>0.26229508196721313</v>
      </c>
      <c r="S106" s="1">
        <v>44</v>
      </c>
      <c r="T106" s="6">
        <f>S106/S$108</f>
        <v>0.2802547770700637</v>
      </c>
      <c r="V106" s="1">
        <v>43</v>
      </c>
      <c r="W106" s="6">
        <f>V106/V$108</f>
        <v>0.21717171717171718</v>
      </c>
      <c r="Y106" s="1">
        <v>215</v>
      </c>
      <c r="Z106" s="6">
        <f>Y106/Y$108</f>
        <v>0.22921108742004265</v>
      </c>
      <c r="AA106"/>
    </row>
    <row r="107" spans="1:27" ht="12.75">
      <c r="A107" s="22" t="s">
        <v>5</v>
      </c>
      <c r="B107" s="2"/>
      <c r="D107" s="1">
        <v>51</v>
      </c>
      <c r="E107" s="6">
        <f>D107/128</f>
        <v>0.3984375</v>
      </c>
      <c r="G107" s="1">
        <v>32</v>
      </c>
      <c r="H107" s="6">
        <f>G107/G$108</f>
        <v>0.3018867924528302</v>
      </c>
      <c r="J107" s="1">
        <v>31</v>
      </c>
      <c r="K107" s="6">
        <f>J107/J$108</f>
        <v>0.3163265306122449</v>
      </c>
      <c r="M107" s="1">
        <v>48</v>
      </c>
      <c r="N107" s="6">
        <f>M107/M$108</f>
        <v>0.25263157894736843</v>
      </c>
      <c r="P107" s="1">
        <v>22</v>
      </c>
      <c r="Q107" s="6">
        <f>P107/P$108</f>
        <v>0.36065573770491804</v>
      </c>
      <c r="S107" s="1">
        <v>36</v>
      </c>
      <c r="T107" s="6">
        <f>S107/S$108</f>
        <v>0.22929936305732485</v>
      </c>
      <c r="V107" s="1">
        <v>37</v>
      </c>
      <c r="W107" s="6">
        <f>V107/V$108</f>
        <v>0.18686868686868688</v>
      </c>
      <c r="Y107" s="1">
        <v>257</v>
      </c>
      <c r="Z107" s="6">
        <f>Y107/Y$108</f>
        <v>0.27398720682302774</v>
      </c>
      <c r="AA107"/>
    </row>
    <row r="108" spans="1:27" ht="12.75">
      <c r="A108" s="23" t="s">
        <v>1</v>
      </c>
      <c r="B108" s="15"/>
      <c r="C108" s="16"/>
      <c r="D108" s="16">
        <f>SUM(D104:D107)</f>
        <v>128</v>
      </c>
      <c r="E108" s="17">
        <f>D108/128</f>
        <v>1</v>
      </c>
      <c r="F108" s="16"/>
      <c r="G108" s="16">
        <f>SUM(G104:G107)</f>
        <v>106</v>
      </c>
      <c r="H108" s="17">
        <f>G108/G$108</f>
        <v>1</v>
      </c>
      <c r="I108" s="16"/>
      <c r="J108" s="16">
        <f>SUM(J104:J107)</f>
        <v>98</v>
      </c>
      <c r="K108" s="17">
        <f>J108/J$108</f>
        <v>1</v>
      </c>
      <c r="L108" s="16"/>
      <c r="M108" s="16">
        <f>SUM(M104:M107)</f>
        <v>190</v>
      </c>
      <c r="N108" s="17">
        <f>M108/M$108</f>
        <v>1</v>
      </c>
      <c r="O108" s="16"/>
      <c r="P108" s="16">
        <f>SUM(P104:P107)</f>
        <v>61</v>
      </c>
      <c r="Q108" s="17">
        <f>P108/P$108</f>
        <v>1</v>
      </c>
      <c r="R108" s="16"/>
      <c r="S108" s="16">
        <f>SUM(S104:S107)</f>
        <v>157</v>
      </c>
      <c r="T108" s="17">
        <f>S108/S$108</f>
        <v>1</v>
      </c>
      <c r="U108" s="16"/>
      <c r="V108" s="16">
        <f>SUM(V104:V107)</f>
        <v>198</v>
      </c>
      <c r="W108" s="17">
        <f>V108/V$108</f>
        <v>1</v>
      </c>
      <c r="X108" s="16"/>
      <c r="Y108" s="16">
        <f>SUM(Y104:Y107)</f>
        <v>938</v>
      </c>
      <c r="Z108" s="17">
        <f>Y108/Y$108</f>
        <v>1</v>
      </c>
      <c r="AA108"/>
    </row>
    <row r="109" spans="5:27" ht="12.75">
      <c r="E109" s="6"/>
      <c r="G109" s="1"/>
      <c r="H109" s="6"/>
      <c r="J109" s="1"/>
      <c r="K109" s="6"/>
      <c r="M109" s="1"/>
      <c r="N109" s="6"/>
      <c r="P109" s="1"/>
      <c r="Q109" s="6"/>
      <c r="S109" s="1"/>
      <c r="T109" s="6"/>
      <c r="V109" s="1"/>
      <c r="W109" s="6"/>
      <c r="Y109" s="1"/>
      <c r="Z109" s="6"/>
      <c r="AA109"/>
    </row>
    <row r="110" spans="3:27" ht="12.75">
      <c r="C110" s="20"/>
      <c r="E110" s="6"/>
      <c r="G110" s="1"/>
      <c r="H110" s="6"/>
      <c r="J110" s="1"/>
      <c r="K110" s="6"/>
      <c r="M110" s="1"/>
      <c r="N110" s="6"/>
      <c r="P110" s="1"/>
      <c r="Q110" s="6"/>
      <c r="S110" s="1"/>
      <c r="T110" s="6"/>
      <c r="V110" s="1"/>
      <c r="W110" s="6"/>
      <c r="Y110" s="1"/>
      <c r="Z110" s="6"/>
      <c r="AA110"/>
    </row>
    <row r="111" spans="1:27" ht="41.25" customHeight="1">
      <c r="A111" s="18" t="s">
        <v>65</v>
      </c>
      <c r="C111" s="14"/>
      <c r="D111" s="37" t="s">
        <v>49</v>
      </c>
      <c r="E111" s="37"/>
      <c r="F111" s="14"/>
      <c r="G111" s="38" t="s">
        <v>53</v>
      </c>
      <c r="H111" s="38"/>
      <c r="I111" s="14"/>
      <c r="J111" s="39" t="s">
        <v>54</v>
      </c>
      <c r="K111" s="39"/>
      <c r="L111" s="14"/>
      <c r="M111" s="40" t="s">
        <v>55</v>
      </c>
      <c r="N111" s="40"/>
      <c r="O111" s="14"/>
      <c r="P111" s="41" t="s">
        <v>52</v>
      </c>
      <c r="Q111" s="41"/>
      <c r="R111" s="14"/>
      <c r="S111" s="42" t="s">
        <v>51</v>
      </c>
      <c r="T111" s="42"/>
      <c r="U111" s="14"/>
      <c r="V111" s="43" t="s">
        <v>50</v>
      </c>
      <c r="W111" s="43"/>
      <c r="X111" s="1"/>
      <c r="Y111" s="44" t="s">
        <v>1</v>
      </c>
      <c r="Z111" s="44"/>
      <c r="AA111"/>
    </row>
    <row r="112" spans="3:27" ht="12.75" customHeight="1">
      <c r="C112" s="20"/>
      <c r="D112" s="7" t="s">
        <v>56</v>
      </c>
      <c r="E112" s="7" t="s">
        <v>57</v>
      </c>
      <c r="G112" s="7" t="s">
        <v>56</v>
      </c>
      <c r="H112" s="7" t="s">
        <v>57</v>
      </c>
      <c r="J112" s="7" t="s">
        <v>56</v>
      </c>
      <c r="K112" s="7" t="s">
        <v>57</v>
      </c>
      <c r="M112" s="7" t="s">
        <v>56</v>
      </c>
      <c r="N112" s="7" t="s">
        <v>57</v>
      </c>
      <c r="P112" s="7" t="s">
        <v>56</v>
      </c>
      <c r="Q112" s="7" t="s">
        <v>57</v>
      </c>
      <c r="S112" s="7" t="s">
        <v>56</v>
      </c>
      <c r="T112" s="7" t="s">
        <v>57</v>
      </c>
      <c r="V112" s="7" t="s">
        <v>56</v>
      </c>
      <c r="W112" s="7" t="s">
        <v>57</v>
      </c>
      <c r="Y112" s="7" t="s">
        <v>56</v>
      </c>
      <c r="Z112" s="7" t="s">
        <v>57</v>
      </c>
      <c r="AA112"/>
    </row>
    <row r="113" spans="1:27" ht="12.75">
      <c r="A113" s="22" t="s">
        <v>2</v>
      </c>
      <c r="B113" s="2"/>
      <c r="E113" s="6">
        <f>D113/127</f>
        <v>0</v>
      </c>
      <c r="G113" s="1"/>
      <c r="H113" s="6">
        <f>G113/G$117</f>
        <v>0</v>
      </c>
      <c r="J113" s="1"/>
      <c r="K113" s="6">
        <f>J113/J$117</f>
        <v>0</v>
      </c>
      <c r="M113" s="1"/>
      <c r="N113" s="6">
        <f>M113/M$117</f>
        <v>0</v>
      </c>
      <c r="P113" s="1"/>
      <c r="Q113" s="6">
        <f>P113/P$117</f>
        <v>0</v>
      </c>
      <c r="S113" s="1"/>
      <c r="T113" s="6">
        <f>S113/S$117</f>
        <v>0</v>
      </c>
      <c r="V113" s="1">
        <v>5</v>
      </c>
      <c r="W113" s="6">
        <f>V113/V$117</f>
        <v>0.025380710659898477</v>
      </c>
      <c r="Y113" s="1">
        <v>5</v>
      </c>
      <c r="Z113" s="6">
        <f>Y113/Y$117</f>
        <v>0.005341880341880342</v>
      </c>
      <c r="AA113"/>
    </row>
    <row r="114" spans="1:27" ht="12.75">
      <c r="A114" s="22" t="s">
        <v>3</v>
      </c>
      <c r="B114" s="2"/>
      <c r="D114" s="1">
        <v>24</v>
      </c>
      <c r="E114" s="6">
        <f>D114/127</f>
        <v>0.1889763779527559</v>
      </c>
      <c r="G114" s="1">
        <v>12</v>
      </c>
      <c r="H114" s="6">
        <f>G114/G$117</f>
        <v>0.11320754716981132</v>
      </c>
      <c r="J114" s="1">
        <v>20</v>
      </c>
      <c r="K114" s="6">
        <f>J114/J$117</f>
        <v>0.20408163265306123</v>
      </c>
      <c r="M114" s="1">
        <v>29</v>
      </c>
      <c r="N114" s="6">
        <f>M114/M$117</f>
        <v>0.15263157894736842</v>
      </c>
      <c r="P114" s="1">
        <v>8</v>
      </c>
      <c r="Q114" s="6">
        <f>P114/P$117</f>
        <v>0.13114754098360656</v>
      </c>
      <c r="S114" s="1">
        <v>25</v>
      </c>
      <c r="T114" s="6">
        <f>S114/S$117</f>
        <v>0.1592356687898089</v>
      </c>
      <c r="V114" s="1">
        <v>35</v>
      </c>
      <c r="W114" s="6">
        <f>V114/V$117</f>
        <v>0.17766497461928935</v>
      </c>
      <c r="Y114" s="1">
        <v>153</v>
      </c>
      <c r="Z114" s="6">
        <f>Y114/Y$117</f>
        <v>0.16346153846153846</v>
      </c>
      <c r="AA114"/>
    </row>
    <row r="115" spans="1:27" ht="12.75">
      <c r="A115" s="22" t="s">
        <v>4</v>
      </c>
      <c r="B115" s="2"/>
      <c r="D115" s="1">
        <v>41</v>
      </c>
      <c r="E115" s="6">
        <f>D115/127</f>
        <v>0.3228346456692913</v>
      </c>
      <c r="G115" s="1">
        <v>35</v>
      </c>
      <c r="H115" s="6">
        <f>G115/G$117</f>
        <v>0.330188679245283</v>
      </c>
      <c r="J115" s="1">
        <v>22</v>
      </c>
      <c r="K115" s="6">
        <f>J115/J$117</f>
        <v>0.22448979591836735</v>
      </c>
      <c r="M115" s="1">
        <v>58</v>
      </c>
      <c r="N115" s="6">
        <f>M115/M$117</f>
        <v>0.30526315789473685</v>
      </c>
      <c r="P115" s="1">
        <v>17</v>
      </c>
      <c r="Q115" s="6">
        <f>P115/P$117</f>
        <v>0.2786885245901639</v>
      </c>
      <c r="S115" s="1">
        <v>49</v>
      </c>
      <c r="T115" s="6">
        <f>S115/S$117</f>
        <v>0.31210191082802546</v>
      </c>
      <c r="V115" s="1">
        <v>70</v>
      </c>
      <c r="W115" s="6">
        <f>V115/V$117</f>
        <v>0.3553299492385787</v>
      </c>
      <c r="Y115" s="1">
        <v>292</v>
      </c>
      <c r="Z115" s="6">
        <f>Y115/Y$117</f>
        <v>0.31196581196581197</v>
      </c>
      <c r="AA115"/>
    </row>
    <row r="116" spans="1:27" ht="12.75">
      <c r="A116" s="22" t="s">
        <v>5</v>
      </c>
      <c r="B116" s="2"/>
      <c r="D116" s="1">
        <v>62</v>
      </c>
      <c r="E116" s="6">
        <f>D116/127</f>
        <v>0.4881889763779528</v>
      </c>
      <c r="G116" s="1">
        <v>59</v>
      </c>
      <c r="H116" s="6">
        <f>G116/G$117</f>
        <v>0.5566037735849056</v>
      </c>
      <c r="J116" s="1">
        <v>56</v>
      </c>
      <c r="K116" s="6">
        <f>J116/J$117</f>
        <v>0.5714285714285714</v>
      </c>
      <c r="M116" s="1">
        <v>103</v>
      </c>
      <c r="N116" s="6">
        <f>M116/M$117</f>
        <v>0.5421052631578948</v>
      </c>
      <c r="P116" s="1">
        <v>36</v>
      </c>
      <c r="Q116" s="6">
        <f>P116/P$117</f>
        <v>0.5901639344262295</v>
      </c>
      <c r="S116" s="1">
        <v>83</v>
      </c>
      <c r="T116" s="6">
        <f>S116/S$117</f>
        <v>0.5286624203821656</v>
      </c>
      <c r="V116" s="1">
        <v>87</v>
      </c>
      <c r="W116" s="6">
        <f>V116/V$117</f>
        <v>0.4416243654822335</v>
      </c>
      <c r="Y116" s="1">
        <v>486</v>
      </c>
      <c r="Z116" s="6">
        <f>Y116/Y$117</f>
        <v>0.5192307692307693</v>
      </c>
      <c r="AA116"/>
    </row>
    <row r="117" spans="1:27" ht="12.75">
      <c r="A117" s="23" t="s">
        <v>1</v>
      </c>
      <c r="B117" s="15"/>
      <c r="C117" s="16"/>
      <c r="D117" s="16">
        <f>SUM(D113:D116)</f>
        <v>127</v>
      </c>
      <c r="E117" s="17">
        <f>D117/127</f>
        <v>1</v>
      </c>
      <c r="F117" s="16"/>
      <c r="G117" s="16">
        <f>SUM(G113:G116)</f>
        <v>106</v>
      </c>
      <c r="H117" s="17">
        <f>G117/G$117</f>
        <v>1</v>
      </c>
      <c r="I117" s="16"/>
      <c r="J117" s="16">
        <f>SUM(J113:J116)</f>
        <v>98</v>
      </c>
      <c r="K117" s="17">
        <f>J117/J$117</f>
        <v>1</v>
      </c>
      <c r="L117" s="16"/>
      <c r="M117" s="16">
        <f>SUM(M113:M116)</f>
        <v>190</v>
      </c>
      <c r="N117" s="17">
        <f>M117/M$117</f>
        <v>1</v>
      </c>
      <c r="O117" s="16"/>
      <c r="P117" s="16">
        <f>SUM(P113:P116)</f>
        <v>61</v>
      </c>
      <c r="Q117" s="17">
        <f>P117/P$117</f>
        <v>1</v>
      </c>
      <c r="R117" s="16"/>
      <c r="S117" s="16">
        <f>SUM(S113:S116)</f>
        <v>157</v>
      </c>
      <c r="T117" s="17">
        <f>S117/S$117</f>
        <v>1</v>
      </c>
      <c r="U117" s="16"/>
      <c r="V117" s="16">
        <f>SUM(V113:V116)</f>
        <v>197</v>
      </c>
      <c r="W117" s="17">
        <f>V117/V$117</f>
        <v>1</v>
      </c>
      <c r="X117" s="16"/>
      <c r="Y117" s="16">
        <f>SUM(Y113:Y116)</f>
        <v>936</v>
      </c>
      <c r="Z117" s="17">
        <f>Y117/Y$117</f>
        <v>1</v>
      </c>
      <c r="AA117"/>
    </row>
    <row r="118" spans="3:27" ht="12.75">
      <c r="C118" s="20"/>
      <c r="E118" s="6"/>
      <c r="G118" s="1"/>
      <c r="H118" s="6"/>
      <c r="J118" s="1"/>
      <c r="K118" s="6"/>
      <c r="M118" s="1"/>
      <c r="N118" s="6"/>
      <c r="P118" s="1"/>
      <c r="Q118" s="6"/>
      <c r="S118" s="1"/>
      <c r="T118" s="6"/>
      <c r="V118" s="1"/>
      <c r="W118" s="6"/>
      <c r="Y118" s="1"/>
      <c r="Z118" s="6"/>
      <c r="AA118"/>
    </row>
    <row r="119" spans="3:27" ht="12.75">
      <c r="C119" s="20"/>
      <c r="E119" s="6"/>
      <c r="G119" s="1"/>
      <c r="H119" s="6"/>
      <c r="J119" s="1"/>
      <c r="K119" s="6"/>
      <c r="M119" s="1"/>
      <c r="N119" s="6"/>
      <c r="P119" s="1"/>
      <c r="Q119" s="6"/>
      <c r="S119" s="1"/>
      <c r="T119" s="6"/>
      <c r="V119" s="1"/>
      <c r="W119" s="6"/>
      <c r="Y119" s="1"/>
      <c r="Z119" s="6"/>
      <c r="AA119"/>
    </row>
    <row r="120" spans="1:27" ht="41.25" customHeight="1">
      <c r="A120" s="18" t="s">
        <v>66</v>
      </c>
      <c r="C120" s="14"/>
      <c r="D120" s="37" t="s">
        <v>49</v>
      </c>
      <c r="E120" s="37"/>
      <c r="F120" s="14"/>
      <c r="G120" s="38" t="s">
        <v>53</v>
      </c>
      <c r="H120" s="38"/>
      <c r="I120" s="14"/>
      <c r="J120" s="39" t="s">
        <v>54</v>
      </c>
      <c r="K120" s="39"/>
      <c r="L120" s="14"/>
      <c r="M120" s="40" t="s">
        <v>55</v>
      </c>
      <c r="N120" s="40"/>
      <c r="O120" s="14"/>
      <c r="P120" s="41" t="s">
        <v>52</v>
      </c>
      <c r="Q120" s="41"/>
      <c r="R120" s="14"/>
      <c r="S120" s="42" t="s">
        <v>51</v>
      </c>
      <c r="T120" s="42"/>
      <c r="U120" s="14"/>
      <c r="V120" s="43" t="s">
        <v>50</v>
      </c>
      <c r="W120" s="43"/>
      <c r="X120" s="1"/>
      <c r="Y120" s="44" t="s">
        <v>1</v>
      </c>
      <c r="Z120" s="44"/>
      <c r="AA120"/>
    </row>
    <row r="121" spans="4:27" ht="12.75" customHeight="1">
      <c r="D121" s="7" t="s">
        <v>56</v>
      </c>
      <c r="E121" s="7" t="s">
        <v>57</v>
      </c>
      <c r="G121" s="7" t="s">
        <v>56</v>
      </c>
      <c r="H121" s="7" t="s">
        <v>57</v>
      </c>
      <c r="J121" s="7" t="s">
        <v>56</v>
      </c>
      <c r="K121" s="7" t="s">
        <v>57</v>
      </c>
      <c r="M121" s="7" t="s">
        <v>56</v>
      </c>
      <c r="N121" s="7" t="s">
        <v>57</v>
      </c>
      <c r="P121" s="7" t="s">
        <v>56</v>
      </c>
      <c r="Q121" s="7" t="s">
        <v>57</v>
      </c>
      <c r="S121" s="7" t="s">
        <v>56</v>
      </c>
      <c r="T121" s="7" t="s">
        <v>57</v>
      </c>
      <c r="V121" s="7" t="s">
        <v>56</v>
      </c>
      <c r="W121" s="7" t="s">
        <v>57</v>
      </c>
      <c r="Y121" s="7" t="s">
        <v>56</v>
      </c>
      <c r="Z121" s="7" t="s">
        <v>57</v>
      </c>
      <c r="AA121"/>
    </row>
    <row r="122" spans="1:27" ht="12.75">
      <c r="A122" s="22" t="s">
        <v>2</v>
      </c>
      <c r="B122" s="2"/>
      <c r="D122" s="1">
        <v>12</v>
      </c>
      <c r="E122" s="6">
        <f>D122/128</f>
        <v>0.09375</v>
      </c>
      <c r="G122" s="1">
        <v>4</v>
      </c>
      <c r="H122" s="6">
        <f>G122/G$126</f>
        <v>0.0380952380952381</v>
      </c>
      <c r="J122" s="1">
        <v>7</v>
      </c>
      <c r="K122" s="6">
        <f>J122/J$126</f>
        <v>0.07216494845360824</v>
      </c>
      <c r="M122" s="1">
        <v>11</v>
      </c>
      <c r="N122" s="6">
        <f>M122/M$126</f>
        <v>0.05789473684210526</v>
      </c>
      <c r="P122" s="1"/>
      <c r="Q122" s="6">
        <f>P122/P$126</f>
        <v>0</v>
      </c>
      <c r="S122" s="1">
        <v>9</v>
      </c>
      <c r="T122" s="6">
        <f>S122/S$126</f>
        <v>0.05732484076433121</v>
      </c>
      <c r="V122" s="1">
        <v>17</v>
      </c>
      <c r="W122" s="6">
        <f>V122/V$126</f>
        <v>0.08629441624365482</v>
      </c>
      <c r="Y122" s="1">
        <v>60</v>
      </c>
      <c r="Z122" s="6">
        <f>Y122/Y$126</f>
        <v>0.0641025641025641</v>
      </c>
      <c r="AA122"/>
    </row>
    <row r="123" spans="1:27" ht="12.75">
      <c r="A123" s="22" t="s">
        <v>3</v>
      </c>
      <c r="B123" s="2"/>
      <c r="D123" s="1">
        <v>45</v>
      </c>
      <c r="E123" s="6">
        <f>D123/128</f>
        <v>0.3515625</v>
      </c>
      <c r="G123" s="1">
        <v>44</v>
      </c>
      <c r="H123" s="6">
        <f aca="true" t="shared" si="1" ref="H123:K126">G123/G$126</f>
        <v>0.41904761904761906</v>
      </c>
      <c r="J123" s="1">
        <v>35</v>
      </c>
      <c r="K123" s="6">
        <f t="shared" si="1"/>
        <v>0.36082474226804123</v>
      </c>
      <c r="M123" s="1">
        <v>74</v>
      </c>
      <c r="N123" s="6">
        <f>M123/M$126</f>
        <v>0.3894736842105263</v>
      </c>
      <c r="P123" s="1">
        <v>20</v>
      </c>
      <c r="Q123" s="6">
        <f>P123/P$126</f>
        <v>0.3225806451612903</v>
      </c>
      <c r="S123" s="1">
        <v>65</v>
      </c>
      <c r="T123" s="6">
        <f>S123/S$126</f>
        <v>0.4140127388535032</v>
      </c>
      <c r="V123" s="1">
        <v>77</v>
      </c>
      <c r="W123" s="6">
        <f>V123/V$126</f>
        <v>0.39086294416243655</v>
      </c>
      <c r="Y123" s="1">
        <v>360</v>
      </c>
      <c r="Z123" s="6">
        <f>Y123/Y$126</f>
        <v>0.38461538461538464</v>
      </c>
      <c r="AA123"/>
    </row>
    <row r="124" spans="1:27" ht="12.75">
      <c r="A124" s="22" t="s">
        <v>4</v>
      </c>
      <c r="B124" s="2"/>
      <c r="D124" s="1">
        <v>44</v>
      </c>
      <c r="E124" s="6">
        <f>D124/128</f>
        <v>0.34375</v>
      </c>
      <c r="G124" s="1">
        <v>34</v>
      </c>
      <c r="H124" s="6">
        <f t="shared" si="1"/>
        <v>0.3238095238095238</v>
      </c>
      <c r="J124" s="1">
        <v>30</v>
      </c>
      <c r="K124" s="6">
        <f t="shared" si="1"/>
        <v>0.30927835051546393</v>
      </c>
      <c r="M124" s="1">
        <v>55</v>
      </c>
      <c r="N124" s="6">
        <f>M124/M$126</f>
        <v>0.2894736842105263</v>
      </c>
      <c r="P124" s="1">
        <v>26</v>
      </c>
      <c r="Q124" s="6">
        <f>P124/P$126</f>
        <v>0.41935483870967744</v>
      </c>
      <c r="S124" s="1">
        <v>49</v>
      </c>
      <c r="T124" s="6">
        <f>S124/S$126</f>
        <v>0.31210191082802546</v>
      </c>
      <c r="V124" s="1">
        <v>62</v>
      </c>
      <c r="W124" s="6">
        <f>V124/V$126</f>
        <v>0.3147208121827411</v>
      </c>
      <c r="Y124" s="1">
        <v>300</v>
      </c>
      <c r="Z124" s="6">
        <f>Y124/Y$126</f>
        <v>0.32051282051282054</v>
      </c>
      <c r="AA124"/>
    </row>
    <row r="125" spans="1:27" ht="12.75">
      <c r="A125" s="22" t="s">
        <v>5</v>
      </c>
      <c r="B125" s="2"/>
      <c r="C125" s="20"/>
      <c r="D125" s="1">
        <v>27</v>
      </c>
      <c r="E125" s="6">
        <f>D125/128</f>
        <v>0.2109375</v>
      </c>
      <c r="G125" s="1">
        <v>23</v>
      </c>
      <c r="H125" s="6">
        <f t="shared" si="1"/>
        <v>0.21904761904761905</v>
      </c>
      <c r="J125" s="1">
        <v>25</v>
      </c>
      <c r="K125" s="6">
        <f t="shared" si="1"/>
        <v>0.25773195876288657</v>
      </c>
      <c r="M125" s="1">
        <v>50</v>
      </c>
      <c r="N125" s="6">
        <f>M125/M$126</f>
        <v>0.2631578947368421</v>
      </c>
      <c r="P125" s="1">
        <v>16</v>
      </c>
      <c r="Q125" s="6">
        <f>P125/P$126</f>
        <v>0.25806451612903225</v>
      </c>
      <c r="S125" s="1">
        <v>34</v>
      </c>
      <c r="T125" s="6">
        <f>S125/S$126</f>
        <v>0.21656050955414013</v>
      </c>
      <c r="V125" s="1">
        <v>41</v>
      </c>
      <c r="W125" s="6">
        <f>V125/V$126</f>
        <v>0.20812182741116753</v>
      </c>
      <c r="Y125" s="1">
        <v>216</v>
      </c>
      <c r="Z125" s="6">
        <f>Y125/Y$126</f>
        <v>0.23076923076923078</v>
      </c>
      <c r="AA125"/>
    </row>
    <row r="126" spans="1:27" ht="12.75">
      <c r="A126" s="23" t="s">
        <v>1</v>
      </c>
      <c r="B126" s="15"/>
      <c r="C126" s="16"/>
      <c r="D126" s="16">
        <f>SUM(D122:D125)</f>
        <v>128</v>
      </c>
      <c r="E126" s="17">
        <f>D126/128</f>
        <v>1</v>
      </c>
      <c r="F126" s="16"/>
      <c r="G126" s="16">
        <f>SUM(G122:G125)</f>
        <v>105</v>
      </c>
      <c r="H126" s="17">
        <f t="shared" si="1"/>
        <v>1</v>
      </c>
      <c r="I126" s="16"/>
      <c r="J126" s="16">
        <f>SUM(J122:J125)</f>
        <v>97</v>
      </c>
      <c r="K126" s="17">
        <f t="shared" si="1"/>
        <v>1</v>
      </c>
      <c r="L126" s="16"/>
      <c r="M126" s="16">
        <f>SUM(M122:M125)</f>
        <v>190</v>
      </c>
      <c r="N126" s="17">
        <f>M126/M$126</f>
        <v>1</v>
      </c>
      <c r="O126" s="16"/>
      <c r="P126" s="16">
        <f>SUM(P122:P125)</f>
        <v>62</v>
      </c>
      <c r="Q126" s="17">
        <f>P126/P$126</f>
        <v>1</v>
      </c>
      <c r="R126" s="16"/>
      <c r="S126" s="16">
        <f>SUM(S122:S125)</f>
        <v>157</v>
      </c>
      <c r="T126" s="17">
        <f>S126/S$126</f>
        <v>1</v>
      </c>
      <c r="U126" s="16"/>
      <c r="V126" s="16">
        <f>SUM(V122:V125)</f>
        <v>197</v>
      </c>
      <c r="W126" s="17">
        <f>V126/V$126</f>
        <v>1</v>
      </c>
      <c r="X126" s="16"/>
      <c r="Y126" s="16">
        <f>SUM(Y122:Y125)</f>
        <v>936</v>
      </c>
      <c r="Z126" s="17">
        <f>Y126/Y$126</f>
        <v>1</v>
      </c>
      <c r="AA126"/>
    </row>
    <row r="127" spans="3:27" ht="12.75">
      <c r="C127" s="20"/>
      <c r="E127" s="6"/>
      <c r="G127" s="1"/>
      <c r="H127" s="6"/>
      <c r="J127" s="1"/>
      <c r="K127" s="6"/>
      <c r="M127" s="1"/>
      <c r="N127" s="6"/>
      <c r="P127" s="1"/>
      <c r="Q127" s="6"/>
      <c r="S127" s="1"/>
      <c r="T127" s="6"/>
      <c r="V127" s="1"/>
      <c r="W127" s="6"/>
      <c r="Y127" s="1"/>
      <c r="Z127" s="6"/>
      <c r="AA127"/>
    </row>
    <row r="128" spans="3:27" ht="12.75">
      <c r="C128" s="20"/>
      <c r="E128" s="6"/>
      <c r="G128" s="1"/>
      <c r="H128" s="6"/>
      <c r="J128" s="1"/>
      <c r="K128" s="6"/>
      <c r="M128" s="1"/>
      <c r="N128" s="6"/>
      <c r="P128" s="1"/>
      <c r="Q128" s="6"/>
      <c r="S128" s="1"/>
      <c r="T128" s="6"/>
      <c r="V128" s="1"/>
      <c r="W128" s="6"/>
      <c r="Y128" s="1"/>
      <c r="Z128" s="6"/>
      <c r="AA128"/>
    </row>
    <row r="129" spans="1:27" ht="41.25" customHeight="1">
      <c r="A129" s="18" t="s">
        <v>67</v>
      </c>
      <c r="C129" s="14"/>
      <c r="D129" s="37" t="s">
        <v>49</v>
      </c>
      <c r="E129" s="37"/>
      <c r="F129" s="14"/>
      <c r="G129" s="38" t="s">
        <v>53</v>
      </c>
      <c r="H129" s="38"/>
      <c r="I129" s="14"/>
      <c r="J129" s="39" t="s">
        <v>54</v>
      </c>
      <c r="K129" s="39"/>
      <c r="L129" s="14"/>
      <c r="M129" s="40" t="s">
        <v>55</v>
      </c>
      <c r="N129" s="40"/>
      <c r="O129" s="14"/>
      <c r="P129" s="41" t="s">
        <v>52</v>
      </c>
      <c r="Q129" s="41"/>
      <c r="R129" s="14"/>
      <c r="S129" s="42" t="s">
        <v>51</v>
      </c>
      <c r="T129" s="42"/>
      <c r="U129" s="14"/>
      <c r="V129" s="43" t="s">
        <v>50</v>
      </c>
      <c r="W129" s="43"/>
      <c r="X129" s="1"/>
      <c r="Y129" s="44" t="s">
        <v>1</v>
      </c>
      <c r="Z129" s="44"/>
      <c r="AA129"/>
    </row>
    <row r="130" spans="4:27" ht="12.75" customHeight="1">
      <c r="D130" s="7" t="s">
        <v>56</v>
      </c>
      <c r="E130" s="7" t="s">
        <v>57</v>
      </c>
      <c r="G130" s="7" t="s">
        <v>56</v>
      </c>
      <c r="H130" s="7" t="s">
        <v>57</v>
      </c>
      <c r="J130" s="7" t="s">
        <v>56</v>
      </c>
      <c r="K130" s="7" t="s">
        <v>57</v>
      </c>
      <c r="M130" s="7" t="s">
        <v>56</v>
      </c>
      <c r="N130" s="7" t="s">
        <v>57</v>
      </c>
      <c r="P130" s="7" t="s">
        <v>56</v>
      </c>
      <c r="Q130" s="7" t="s">
        <v>57</v>
      </c>
      <c r="S130" s="7" t="s">
        <v>56</v>
      </c>
      <c r="T130" s="7" t="s">
        <v>57</v>
      </c>
      <c r="V130" s="7" t="s">
        <v>56</v>
      </c>
      <c r="W130" s="7" t="s">
        <v>57</v>
      </c>
      <c r="Y130" s="7" t="s">
        <v>56</v>
      </c>
      <c r="Z130" s="7" t="s">
        <v>57</v>
      </c>
      <c r="AA130"/>
    </row>
    <row r="131" spans="1:27" ht="12.75">
      <c r="A131" s="22" t="s">
        <v>2</v>
      </c>
      <c r="B131" s="2"/>
      <c r="D131" s="1">
        <v>32</v>
      </c>
      <c r="E131" s="6">
        <f>D131/128</f>
        <v>0.25</v>
      </c>
      <c r="G131" s="1">
        <v>22</v>
      </c>
      <c r="H131" s="6">
        <f>G131/G$135</f>
        <v>0.20754716981132076</v>
      </c>
      <c r="J131" s="1">
        <v>24</v>
      </c>
      <c r="K131" s="6">
        <f>J131/J$135</f>
        <v>0.24742268041237114</v>
      </c>
      <c r="M131" s="1">
        <v>38</v>
      </c>
      <c r="N131" s="6">
        <f>M131/M$135</f>
        <v>0.2</v>
      </c>
      <c r="P131" s="1">
        <v>15</v>
      </c>
      <c r="Q131" s="6">
        <f>P131/P$135</f>
        <v>0.24193548387096775</v>
      </c>
      <c r="S131" s="1">
        <v>24</v>
      </c>
      <c r="T131" s="6">
        <f>S131/S$135</f>
        <v>0.15384615384615385</v>
      </c>
      <c r="V131" s="1">
        <v>45</v>
      </c>
      <c r="W131" s="6">
        <f>V131/V$135</f>
        <v>0.22959183673469388</v>
      </c>
      <c r="Y131" s="1">
        <v>200</v>
      </c>
      <c r="Z131" s="6">
        <f>Y131/Y$135</f>
        <v>0.21390374331550802</v>
      </c>
      <c r="AA131"/>
    </row>
    <row r="132" spans="1:27" ht="12.75">
      <c r="A132" s="22" t="s">
        <v>3</v>
      </c>
      <c r="B132" s="2"/>
      <c r="C132" s="20"/>
      <c r="D132" s="1">
        <v>48</v>
      </c>
      <c r="E132" s="6">
        <f>D132/128</f>
        <v>0.375</v>
      </c>
      <c r="G132" s="1">
        <v>55</v>
      </c>
      <c r="H132" s="6">
        <f>G132/G$135</f>
        <v>0.5188679245283019</v>
      </c>
      <c r="J132" s="1">
        <v>44</v>
      </c>
      <c r="K132" s="6">
        <f>J132/J$135</f>
        <v>0.4536082474226804</v>
      </c>
      <c r="M132" s="1">
        <v>79</v>
      </c>
      <c r="N132" s="6">
        <f>M132/M$135</f>
        <v>0.41578947368421054</v>
      </c>
      <c r="P132" s="1">
        <v>23</v>
      </c>
      <c r="Q132" s="6">
        <f>P132/P$135</f>
        <v>0.3709677419354839</v>
      </c>
      <c r="S132" s="1">
        <v>69</v>
      </c>
      <c r="T132" s="6">
        <f>S132/S$135</f>
        <v>0.4423076923076923</v>
      </c>
      <c r="V132" s="1">
        <v>67</v>
      </c>
      <c r="W132" s="6">
        <f>V132/V$135</f>
        <v>0.34183673469387754</v>
      </c>
      <c r="Y132" s="1">
        <v>385</v>
      </c>
      <c r="Z132" s="6">
        <f>Y132/Y$135</f>
        <v>0.4117647058823529</v>
      </c>
      <c r="AA132"/>
    </row>
    <row r="133" spans="1:27" ht="12.75">
      <c r="A133" s="22" t="s">
        <v>4</v>
      </c>
      <c r="B133" s="2"/>
      <c r="C133" s="20"/>
      <c r="D133" s="1">
        <v>30</v>
      </c>
      <c r="E133" s="6">
        <f>D133/128</f>
        <v>0.234375</v>
      </c>
      <c r="G133" s="1">
        <v>20</v>
      </c>
      <c r="H133" s="6">
        <f>G133/G$135</f>
        <v>0.18867924528301888</v>
      </c>
      <c r="J133" s="1">
        <v>20</v>
      </c>
      <c r="K133" s="6">
        <f>J133/J$135</f>
        <v>0.20618556701030927</v>
      </c>
      <c r="M133" s="1">
        <v>48</v>
      </c>
      <c r="N133" s="6">
        <f>M133/M$135</f>
        <v>0.25263157894736843</v>
      </c>
      <c r="P133" s="1">
        <v>18</v>
      </c>
      <c r="Q133" s="6">
        <f>P133/P$135</f>
        <v>0.2903225806451613</v>
      </c>
      <c r="S133" s="1">
        <v>34</v>
      </c>
      <c r="T133" s="6">
        <f>S133/S$135</f>
        <v>0.21794871794871795</v>
      </c>
      <c r="V133" s="1">
        <v>60</v>
      </c>
      <c r="W133" s="6">
        <f>V133/V$135</f>
        <v>0.30612244897959184</v>
      </c>
      <c r="Y133" s="1">
        <v>230</v>
      </c>
      <c r="Z133" s="6">
        <f>Y133/Y$135</f>
        <v>0.24598930481283424</v>
      </c>
      <c r="AA133"/>
    </row>
    <row r="134" spans="1:27" ht="12.75">
      <c r="A134" s="22" t="s">
        <v>5</v>
      </c>
      <c r="B134" s="2"/>
      <c r="C134" s="20"/>
      <c r="D134" s="1">
        <v>18</v>
      </c>
      <c r="E134" s="6">
        <f>D134/128</f>
        <v>0.140625</v>
      </c>
      <c r="G134" s="1">
        <v>9</v>
      </c>
      <c r="H134" s="6">
        <f>G134/G$135</f>
        <v>0.08490566037735849</v>
      </c>
      <c r="J134" s="1">
        <v>9</v>
      </c>
      <c r="K134" s="6">
        <f>J134/J$135</f>
        <v>0.09278350515463918</v>
      </c>
      <c r="M134" s="1">
        <v>25</v>
      </c>
      <c r="N134" s="6">
        <f>M134/M$135</f>
        <v>0.13157894736842105</v>
      </c>
      <c r="P134" s="1">
        <v>6</v>
      </c>
      <c r="Q134" s="6">
        <f>P134/P$135</f>
        <v>0.0967741935483871</v>
      </c>
      <c r="S134" s="1">
        <v>29</v>
      </c>
      <c r="T134" s="6">
        <f>S134/S$135</f>
        <v>0.1858974358974359</v>
      </c>
      <c r="V134" s="1">
        <v>24</v>
      </c>
      <c r="W134" s="6">
        <f>V134/V$135</f>
        <v>0.12244897959183673</v>
      </c>
      <c r="Y134" s="1">
        <v>120</v>
      </c>
      <c r="Z134" s="6">
        <f>Y134/Y$135</f>
        <v>0.12834224598930483</v>
      </c>
      <c r="AA134"/>
    </row>
    <row r="135" spans="1:27" ht="12.75">
      <c r="A135" s="23" t="s">
        <v>1</v>
      </c>
      <c r="B135" s="15"/>
      <c r="C135" s="16"/>
      <c r="D135" s="16">
        <f>SUM(D131:D134)</f>
        <v>128</v>
      </c>
      <c r="E135" s="17">
        <f>D135/128</f>
        <v>1</v>
      </c>
      <c r="F135" s="16"/>
      <c r="G135" s="16">
        <f>SUM(G131:G134)</f>
        <v>106</v>
      </c>
      <c r="H135" s="17">
        <f>G135/G$135</f>
        <v>1</v>
      </c>
      <c r="I135" s="16"/>
      <c r="J135" s="16">
        <f>SUM(J131:J134)</f>
        <v>97</v>
      </c>
      <c r="K135" s="17">
        <f>J135/J$135</f>
        <v>1</v>
      </c>
      <c r="L135" s="16"/>
      <c r="M135" s="16">
        <f>SUM(M131:M134)</f>
        <v>190</v>
      </c>
      <c r="N135" s="17">
        <f>M135/M$135</f>
        <v>1</v>
      </c>
      <c r="O135" s="16"/>
      <c r="P135" s="16">
        <f>SUM(P131:P134)</f>
        <v>62</v>
      </c>
      <c r="Q135" s="17">
        <f>P135/P$135</f>
        <v>1</v>
      </c>
      <c r="R135" s="16"/>
      <c r="S135" s="16">
        <f>SUM(S131:S134)</f>
        <v>156</v>
      </c>
      <c r="T135" s="17">
        <f>S135/S$135</f>
        <v>1</v>
      </c>
      <c r="U135" s="16"/>
      <c r="V135" s="16">
        <f>SUM(V131:V134)</f>
        <v>196</v>
      </c>
      <c r="W135" s="17">
        <f>V135/V$135</f>
        <v>1</v>
      </c>
      <c r="X135" s="16"/>
      <c r="Y135" s="16">
        <f>SUM(Y131:Y134)</f>
        <v>935</v>
      </c>
      <c r="Z135" s="17">
        <f>Y135/Y$135</f>
        <v>1</v>
      </c>
      <c r="AA135"/>
    </row>
    <row r="136" spans="5:27" ht="12.75">
      <c r="E136" s="6"/>
      <c r="G136" s="1"/>
      <c r="H136" s="6"/>
      <c r="J136" s="1"/>
      <c r="K136" s="6"/>
      <c r="M136" s="1"/>
      <c r="N136" s="6"/>
      <c r="P136" s="1"/>
      <c r="Q136" s="6"/>
      <c r="S136" s="1"/>
      <c r="T136" s="6"/>
      <c r="V136" s="1"/>
      <c r="W136" s="6"/>
      <c r="Y136" s="1"/>
      <c r="Z136" s="6"/>
      <c r="AA136"/>
    </row>
    <row r="137" spans="5:27" ht="12.75">
      <c r="E137" s="6"/>
      <c r="G137" s="1"/>
      <c r="H137" s="6"/>
      <c r="J137" s="1"/>
      <c r="K137" s="6"/>
      <c r="M137" s="1"/>
      <c r="N137" s="6"/>
      <c r="P137" s="1"/>
      <c r="Q137" s="6"/>
      <c r="S137" s="1"/>
      <c r="T137" s="6"/>
      <c r="V137" s="1"/>
      <c r="W137" s="6"/>
      <c r="Y137" s="1"/>
      <c r="Z137" s="6"/>
      <c r="AA137"/>
    </row>
    <row r="138" spans="1:27" ht="41.25" customHeight="1">
      <c r="A138" s="18" t="s">
        <v>68</v>
      </c>
      <c r="C138" s="14"/>
      <c r="D138" s="37" t="s">
        <v>49</v>
      </c>
      <c r="E138" s="37"/>
      <c r="F138" s="14"/>
      <c r="G138" s="38" t="s">
        <v>53</v>
      </c>
      <c r="H138" s="38"/>
      <c r="I138" s="14"/>
      <c r="J138" s="39" t="s">
        <v>54</v>
      </c>
      <c r="K138" s="39"/>
      <c r="L138" s="14"/>
      <c r="M138" s="40" t="s">
        <v>55</v>
      </c>
      <c r="N138" s="40"/>
      <c r="O138" s="14"/>
      <c r="P138" s="41" t="s">
        <v>52</v>
      </c>
      <c r="Q138" s="41"/>
      <c r="R138" s="14"/>
      <c r="S138" s="42" t="s">
        <v>51</v>
      </c>
      <c r="T138" s="42"/>
      <c r="U138" s="14"/>
      <c r="V138" s="43" t="s">
        <v>50</v>
      </c>
      <c r="W138" s="43"/>
      <c r="X138" s="1"/>
      <c r="Y138" s="44" t="s">
        <v>1</v>
      </c>
      <c r="Z138" s="44"/>
      <c r="AA138"/>
    </row>
    <row r="139" spans="3:27" ht="12.75" customHeight="1">
      <c r="C139" s="20"/>
      <c r="D139" s="7" t="s">
        <v>56</v>
      </c>
      <c r="E139" s="7" t="s">
        <v>57</v>
      </c>
      <c r="G139" s="7" t="s">
        <v>56</v>
      </c>
      <c r="H139" s="7" t="s">
        <v>57</v>
      </c>
      <c r="J139" s="7" t="s">
        <v>56</v>
      </c>
      <c r="K139" s="7" t="s">
        <v>57</v>
      </c>
      <c r="M139" s="7" t="s">
        <v>56</v>
      </c>
      <c r="N139" s="7" t="s">
        <v>57</v>
      </c>
      <c r="P139" s="7" t="s">
        <v>56</v>
      </c>
      <c r="Q139" s="7" t="s">
        <v>57</v>
      </c>
      <c r="S139" s="7" t="s">
        <v>56</v>
      </c>
      <c r="T139" s="7" t="s">
        <v>57</v>
      </c>
      <c r="V139" s="7" t="s">
        <v>56</v>
      </c>
      <c r="W139" s="7" t="s">
        <v>57</v>
      </c>
      <c r="Y139" s="7" t="s">
        <v>56</v>
      </c>
      <c r="Z139" s="7" t="s">
        <v>57</v>
      </c>
      <c r="AA139"/>
    </row>
    <row r="140" spans="1:27" ht="12.75">
      <c r="A140" s="22" t="s">
        <v>2</v>
      </c>
      <c r="B140" s="2"/>
      <c r="C140" s="20"/>
      <c r="D140" s="1">
        <v>63</v>
      </c>
      <c r="E140" s="6">
        <f>D140/128</f>
        <v>0.4921875</v>
      </c>
      <c r="G140" s="1">
        <v>39</v>
      </c>
      <c r="H140" s="6">
        <f>G140/G$144</f>
        <v>0.37142857142857144</v>
      </c>
      <c r="J140" s="1">
        <v>31</v>
      </c>
      <c r="K140" s="6">
        <f>J140/J$144</f>
        <v>0.3163265306122449</v>
      </c>
      <c r="M140" s="1">
        <v>65</v>
      </c>
      <c r="N140" s="6">
        <f>M140/M$144</f>
        <v>0.3439153439153439</v>
      </c>
      <c r="P140" s="1">
        <v>15</v>
      </c>
      <c r="Q140" s="6">
        <f>P140/P$144</f>
        <v>0.24193548387096775</v>
      </c>
      <c r="S140" s="1">
        <v>62</v>
      </c>
      <c r="T140" s="6">
        <f>S140/S$144</f>
        <v>0.3974358974358974</v>
      </c>
      <c r="V140" s="1">
        <v>94</v>
      </c>
      <c r="W140" s="6">
        <f>V140/V$144</f>
        <v>0.47474747474747475</v>
      </c>
      <c r="Y140" s="1">
        <v>369</v>
      </c>
      <c r="Z140" s="6">
        <f>Y140/Y$144</f>
        <v>0.3942307692307692</v>
      </c>
      <c r="AA140"/>
    </row>
    <row r="141" spans="1:27" ht="12.75">
      <c r="A141" s="22" t="s">
        <v>3</v>
      </c>
      <c r="B141" s="2"/>
      <c r="C141" s="20"/>
      <c r="D141" s="1">
        <v>42</v>
      </c>
      <c r="E141" s="6">
        <f>D141/128</f>
        <v>0.328125</v>
      </c>
      <c r="G141" s="1">
        <v>49</v>
      </c>
      <c r="H141" s="6">
        <f>G141/G$144</f>
        <v>0.4666666666666667</v>
      </c>
      <c r="J141" s="1">
        <v>44</v>
      </c>
      <c r="K141" s="6">
        <f>J141/J$144</f>
        <v>0.4489795918367347</v>
      </c>
      <c r="M141" s="1">
        <v>71</v>
      </c>
      <c r="N141" s="6">
        <f>M141/M$144</f>
        <v>0.37566137566137564</v>
      </c>
      <c r="P141" s="1">
        <v>31</v>
      </c>
      <c r="Q141" s="6">
        <f>P141/P$144</f>
        <v>0.5</v>
      </c>
      <c r="S141" s="1">
        <v>55</v>
      </c>
      <c r="T141" s="6">
        <f>S141/S$144</f>
        <v>0.3525641025641026</v>
      </c>
      <c r="V141" s="1">
        <v>64</v>
      </c>
      <c r="W141" s="6">
        <f>V141/V$144</f>
        <v>0.32323232323232326</v>
      </c>
      <c r="Y141" s="1">
        <v>356</v>
      </c>
      <c r="Z141" s="6">
        <f>Y141/Y$144</f>
        <v>0.3803418803418803</v>
      </c>
      <c r="AA141"/>
    </row>
    <row r="142" spans="1:27" ht="12.75">
      <c r="A142" s="22" t="s">
        <v>4</v>
      </c>
      <c r="B142" s="2"/>
      <c r="D142" s="1">
        <v>14</v>
      </c>
      <c r="E142" s="6">
        <f>D142/128</f>
        <v>0.109375</v>
      </c>
      <c r="G142" s="1">
        <v>13</v>
      </c>
      <c r="H142" s="6">
        <f>G142/G$144</f>
        <v>0.12380952380952381</v>
      </c>
      <c r="J142" s="1">
        <v>14</v>
      </c>
      <c r="K142" s="6">
        <f>J142/J$144</f>
        <v>0.14285714285714285</v>
      </c>
      <c r="M142" s="1">
        <v>36</v>
      </c>
      <c r="N142" s="6">
        <f>M142/M$144</f>
        <v>0.19047619047619047</v>
      </c>
      <c r="P142" s="1">
        <v>13</v>
      </c>
      <c r="Q142" s="6">
        <f>P142/P$144</f>
        <v>0.20967741935483872</v>
      </c>
      <c r="S142" s="1">
        <v>25</v>
      </c>
      <c r="T142" s="6">
        <f>S142/S$144</f>
        <v>0.16025641025641027</v>
      </c>
      <c r="V142" s="1">
        <v>28</v>
      </c>
      <c r="W142" s="6">
        <f>V142/V$144</f>
        <v>0.1414141414141414</v>
      </c>
      <c r="Y142" s="1">
        <v>143</v>
      </c>
      <c r="Z142" s="6">
        <f>Y142/Y$144</f>
        <v>0.1527777777777778</v>
      </c>
      <c r="AA142"/>
    </row>
    <row r="143" spans="1:27" ht="12.75">
      <c r="A143" s="22" t="s">
        <v>5</v>
      </c>
      <c r="B143" s="2"/>
      <c r="D143" s="1">
        <v>9</v>
      </c>
      <c r="E143" s="6">
        <f>D143/128</f>
        <v>0.0703125</v>
      </c>
      <c r="G143" s="1">
        <v>4</v>
      </c>
      <c r="H143" s="6">
        <f>G143/G$144</f>
        <v>0.0380952380952381</v>
      </c>
      <c r="J143" s="1">
        <v>9</v>
      </c>
      <c r="K143" s="6">
        <f>J143/J$144</f>
        <v>0.09183673469387756</v>
      </c>
      <c r="M143" s="1">
        <v>17</v>
      </c>
      <c r="N143" s="6">
        <f>M143/M$144</f>
        <v>0.08994708994708994</v>
      </c>
      <c r="P143" s="1">
        <v>3</v>
      </c>
      <c r="Q143" s="6">
        <f>P143/P$144</f>
        <v>0.04838709677419355</v>
      </c>
      <c r="S143" s="1">
        <v>14</v>
      </c>
      <c r="T143" s="6">
        <f>S143/S$144</f>
        <v>0.08974358974358974</v>
      </c>
      <c r="V143" s="1">
        <v>12</v>
      </c>
      <c r="W143" s="6">
        <f>V143/V$144</f>
        <v>0.06060606060606061</v>
      </c>
      <c r="Y143" s="1">
        <v>68</v>
      </c>
      <c r="Z143" s="6">
        <f>Y143/Y$144</f>
        <v>0.07264957264957266</v>
      </c>
      <c r="AA143"/>
    </row>
    <row r="144" spans="1:27" ht="12.75">
      <c r="A144" s="23" t="s">
        <v>1</v>
      </c>
      <c r="B144" s="15"/>
      <c r="C144" s="16"/>
      <c r="D144" s="16">
        <f>SUM(D140:D143)</f>
        <v>128</v>
      </c>
      <c r="E144" s="17">
        <f>D144/128</f>
        <v>1</v>
      </c>
      <c r="F144" s="16"/>
      <c r="G144" s="16">
        <f>SUM(G140:G143)</f>
        <v>105</v>
      </c>
      <c r="H144" s="17">
        <f>G144/G$144</f>
        <v>1</v>
      </c>
      <c r="I144" s="16"/>
      <c r="J144" s="16">
        <f>SUM(J140:J143)</f>
        <v>98</v>
      </c>
      <c r="K144" s="17">
        <f>J144/J$144</f>
        <v>1</v>
      </c>
      <c r="L144" s="16"/>
      <c r="M144" s="16">
        <f>SUM(M140:M143)</f>
        <v>189</v>
      </c>
      <c r="N144" s="17">
        <f>M144/M$144</f>
        <v>1</v>
      </c>
      <c r="O144" s="16"/>
      <c r="P144" s="16">
        <f>SUM(P140:P143)</f>
        <v>62</v>
      </c>
      <c r="Q144" s="17">
        <f>P144/P$144</f>
        <v>1</v>
      </c>
      <c r="R144" s="16"/>
      <c r="S144" s="16">
        <f>SUM(S140:S143)</f>
        <v>156</v>
      </c>
      <c r="T144" s="17">
        <f>S144/S$144</f>
        <v>1</v>
      </c>
      <c r="U144" s="16"/>
      <c r="V144" s="16">
        <f>SUM(V140:V143)</f>
        <v>198</v>
      </c>
      <c r="W144" s="17">
        <f>V144/V$144</f>
        <v>1</v>
      </c>
      <c r="X144" s="16"/>
      <c r="Y144" s="16">
        <f>SUM(Y140:Y143)</f>
        <v>936</v>
      </c>
      <c r="Z144" s="17">
        <f>Y144/Y$144</f>
        <v>1</v>
      </c>
      <c r="AA144"/>
    </row>
    <row r="145" spans="5:27" ht="12.75">
      <c r="E145" s="6"/>
      <c r="G145" s="1"/>
      <c r="H145" s="6"/>
      <c r="J145" s="1"/>
      <c r="K145" s="6"/>
      <c r="M145" s="1"/>
      <c r="N145" s="6"/>
      <c r="P145" s="1"/>
      <c r="Q145" s="6"/>
      <c r="S145" s="1"/>
      <c r="T145" s="6"/>
      <c r="V145" s="1"/>
      <c r="W145" s="6"/>
      <c r="Y145" s="1"/>
      <c r="Z145" s="6"/>
      <c r="AA145"/>
    </row>
    <row r="146" spans="3:27" ht="12.75">
      <c r="C146" s="20"/>
      <c r="E146" s="6"/>
      <c r="G146" s="1"/>
      <c r="H146" s="6"/>
      <c r="J146" s="1"/>
      <c r="K146" s="6"/>
      <c r="M146" s="1"/>
      <c r="N146" s="6"/>
      <c r="P146" s="1"/>
      <c r="Q146" s="6"/>
      <c r="S146" s="1"/>
      <c r="T146" s="6"/>
      <c r="V146" s="1"/>
      <c r="W146" s="6"/>
      <c r="Y146" s="1"/>
      <c r="Z146" s="6"/>
      <c r="AA146"/>
    </row>
    <row r="147" spans="1:27" ht="41.25" customHeight="1">
      <c r="A147" s="18" t="s">
        <v>69</v>
      </c>
      <c r="C147" s="14"/>
      <c r="D147" s="37" t="s">
        <v>49</v>
      </c>
      <c r="E147" s="37"/>
      <c r="F147" s="14"/>
      <c r="G147" s="38" t="s">
        <v>53</v>
      </c>
      <c r="H147" s="38"/>
      <c r="I147" s="14"/>
      <c r="J147" s="39" t="s">
        <v>54</v>
      </c>
      <c r="K147" s="39"/>
      <c r="L147" s="14"/>
      <c r="M147" s="40" t="s">
        <v>55</v>
      </c>
      <c r="N147" s="40"/>
      <c r="O147" s="14"/>
      <c r="P147" s="41" t="s">
        <v>52</v>
      </c>
      <c r="Q147" s="41"/>
      <c r="R147" s="14"/>
      <c r="S147" s="42" t="s">
        <v>51</v>
      </c>
      <c r="T147" s="42"/>
      <c r="U147" s="14"/>
      <c r="V147" s="43" t="s">
        <v>50</v>
      </c>
      <c r="W147" s="43"/>
      <c r="X147" s="1"/>
      <c r="Y147" s="44" t="s">
        <v>1</v>
      </c>
      <c r="Z147" s="44"/>
      <c r="AA147"/>
    </row>
    <row r="148" spans="4:27" ht="12.75" customHeight="1">
      <c r="D148" s="7" t="s">
        <v>56</v>
      </c>
      <c r="E148" s="7" t="s">
        <v>57</v>
      </c>
      <c r="G148" s="7" t="s">
        <v>56</v>
      </c>
      <c r="H148" s="7" t="s">
        <v>57</v>
      </c>
      <c r="J148" s="7" t="s">
        <v>56</v>
      </c>
      <c r="K148" s="7" t="s">
        <v>57</v>
      </c>
      <c r="M148" s="7" t="s">
        <v>56</v>
      </c>
      <c r="N148" s="7" t="s">
        <v>57</v>
      </c>
      <c r="P148" s="7" t="s">
        <v>56</v>
      </c>
      <c r="Q148" s="7" t="s">
        <v>57</v>
      </c>
      <c r="S148" s="7" t="s">
        <v>56</v>
      </c>
      <c r="T148" s="7" t="s">
        <v>57</v>
      </c>
      <c r="V148" s="7" t="s">
        <v>56</v>
      </c>
      <c r="W148" s="7" t="s">
        <v>57</v>
      </c>
      <c r="Y148" s="7" t="s">
        <v>56</v>
      </c>
      <c r="Z148" s="7" t="s">
        <v>57</v>
      </c>
      <c r="AA148"/>
    </row>
    <row r="149" spans="1:27" ht="12.75">
      <c r="A149" s="22" t="s">
        <v>2</v>
      </c>
      <c r="B149" s="2"/>
      <c r="D149" s="1">
        <v>7</v>
      </c>
      <c r="E149" s="6">
        <f>D149/126</f>
        <v>0.05555555555555555</v>
      </c>
      <c r="G149" s="1">
        <v>4</v>
      </c>
      <c r="H149" s="6">
        <f>G149/G$153</f>
        <v>0.03773584905660377</v>
      </c>
      <c r="J149" s="1">
        <v>9</v>
      </c>
      <c r="K149" s="6">
        <f>J149/J$153</f>
        <v>0.09278350515463918</v>
      </c>
      <c r="M149" s="1">
        <v>16</v>
      </c>
      <c r="N149" s="6">
        <f>M149/M$153</f>
        <v>0.0851063829787234</v>
      </c>
      <c r="P149" s="1">
        <v>4</v>
      </c>
      <c r="Q149" s="6">
        <f>P149/P$153</f>
        <v>0.06557377049180328</v>
      </c>
      <c r="S149" s="1">
        <v>13</v>
      </c>
      <c r="T149" s="6">
        <f>S149/S$153</f>
        <v>0.08280254777070063</v>
      </c>
      <c r="V149" s="1">
        <v>14</v>
      </c>
      <c r="W149" s="6">
        <f>V149/V$153</f>
        <v>0.0707070707070707</v>
      </c>
      <c r="Y149" s="1">
        <v>67</v>
      </c>
      <c r="Z149" s="6">
        <f>Y149/Y$153</f>
        <v>0.07181136120042872</v>
      </c>
      <c r="AA149"/>
    </row>
    <row r="150" spans="1:27" ht="12.75">
      <c r="A150" s="22" t="s">
        <v>3</v>
      </c>
      <c r="B150" s="2"/>
      <c r="D150" s="1">
        <v>42</v>
      </c>
      <c r="E150" s="6">
        <f>D150/126</f>
        <v>0.3333333333333333</v>
      </c>
      <c r="G150" s="1">
        <v>45</v>
      </c>
      <c r="H150" s="6">
        <f aca="true" t="shared" si="2" ref="H150:K153">G150/G$153</f>
        <v>0.42452830188679247</v>
      </c>
      <c r="J150" s="1">
        <v>38</v>
      </c>
      <c r="K150" s="6">
        <f t="shared" si="2"/>
        <v>0.3917525773195876</v>
      </c>
      <c r="M150" s="1">
        <v>50</v>
      </c>
      <c r="N150" s="6">
        <f>M150/M$153</f>
        <v>0.26595744680851063</v>
      </c>
      <c r="P150" s="1">
        <v>15</v>
      </c>
      <c r="Q150" s="6">
        <f>P150/P$153</f>
        <v>0.2459016393442623</v>
      </c>
      <c r="S150" s="1">
        <v>61</v>
      </c>
      <c r="T150" s="6">
        <f>S150/S$153</f>
        <v>0.3885350318471338</v>
      </c>
      <c r="V150" s="1">
        <v>68</v>
      </c>
      <c r="W150" s="6">
        <f>V150/V$153</f>
        <v>0.3434343434343434</v>
      </c>
      <c r="Y150" s="1">
        <v>319</v>
      </c>
      <c r="Z150" s="6">
        <f>Y150/Y$153</f>
        <v>0.34190782422293675</v>
      </c>
      <c r="AA150"/>
    </row>
    <row r="151" spans="1:27" ht="12.75">
      <c r="A151" s="22" t="s">
        <v>4</v>
      </c>
      <c r="B151" s="2"/>
      <c r="C151" s="19"/>
      <c r="D151" s="1">
        <v>56</v>
      </c>
      <c r="E151" s="6">
        <f>D151/126</f>
        <v>0.4444444444444444</v>
      </c>
      <c r="G151" s="1">
        <v>41</v>
      </c>
      <c r="H151" s="6">
        <f t="shared" si="2"/>
        <v>0.3867924528301887</v>
      </c>
      <c r="J151" s="1">
        <v>38</v>
      </c>
      <c r="K151" s="6">
        <f t="shared" si="2"/>
        <v>0.3917525773195876</v>
      </c>
      <c r="M151" s="1">
        <v>87</v>
      </c>
      <c r="N151" s="6">
        <f>M151/M$153</f>
        <v>0.4627659574468085</v>
      </c>
      <c r="P151" s="1">
        <v>28</v>
      </c>
      <c r="Q151" s="6">
        <f>P151/P$153</f>
        <v>0.45901639344262296</v>
      </c>
      <c r="S151" s="1">
        <v>60</v>
      </c>
      <c r="T151" s="6">
        <f>S151/S$153</f>
        <v>0.3821656050955414</v>
      </c>
      <c r="V151" s="1">
        <v>75</v>
      </c>
      <c r="W151" s="6">
        <f>V151/V$153</f>
        <v>0.3787878787878788</v>
      </c>
      <c r="Y151" s="1">
        <v>385</v>
      </c>
      <c r="Z151" s="6">
        <f>Y151/Y$153</f>
        <v>0.41264737406216506</v>
      </c>
      <c r="AA151"/>
    </row>
    <row r="152" spans="1:27" ht="12.75">
      <c r="A152" s="22" t="s">
        <v>5</v>
      </c>
      <c r="B152" s="2"/>
      <c r="C152" s="20"/>
      <c r="D152" s="1">
        <v>21</v>
      </c>
      <c r="E152" s="6">
        <f>D152/126</f>
        <v>0.16666666666666666</v>
      </c>
      <c r="G152" s="1">
        <v>16</v>
      </c>
      <c r="H152" s="6">
        <f t="shared" si="2"/>
        <v>0.1509433962264151</v>
      </c>
      <c r="J152" s="1">
        <v>12</v>
      </c>
      <c r="K152" s="6">
        <f t="shared" si="2"/>
        <v>0.12371134020618557</v>
      </c>
      <c r="M152" s="1">
        <v>35</v>
      </c>
      <c r="N152" s="6">
        <f>M152/M$153</f>
        <v>0.18617021276595744</v>
      </c>
      <c r="P152" s="1">
        <v>14</v>
      </c>
      <c r="Q152" s="6">
        <f>P152/P$153</f>
        <v>0.22950819672131148</v>
      </c>
      <c r="S152" s="1">
        <v>23</v>
      </c>
      <c r="T152" s="6">
        <f>S152/S$153</f>
        <v>0.1464968152866242</v>
      </c>
      <c r="V152" s="1">
        <v>41</v>
      </c>
      <c r="W152" s="6">
        <f>V152/V$153</f>
        <v>0.20707070707070707</v>
      </c>
      <c r="Y152" s="1">
        <v>162</v>
      </c>
      <c r="Z152" s="6">
        <f>Y152/Y$153</f>
        <v>0.17363344051446947</v>
      </c>
      <c r="AA152"/>
    </row>
    <row r="153" spans="1:27" ht="12.75">
      <c r="A153" s="23" t="s">
        <v>1</v>
      </c>
      <c r="B153" s="15"/>
      <c r="C153" s="16"/>
      <c r="D153" s="16">
        <f>SUM(D149:D152)</f>
        <v>126</v>
      </c>
      <c r="E153" s="17">
        <f>D153/126</f>
        <v>1</v>
      </c>
      <c r="F153" s="16"/>
      <c r="G153" s="16">
        <f>SUM(G149:G152)</f>
        <v>106</v>
      </c>
      <c r="H153" s="17">
        <f t="shared" si="2"/>
        <v>1</v>
      </c>
      <c r="I153" s="16"/>
      <c r="J153" s="16">
        <f>SUM(J149:J152)</f>
        <v>97</v>
      </c>
      <c r="K153" s="17">
        <f t="shared" si="2"/>
        <v>1</v>
      </c>
      <c r="L153" s="16"/>
      <c r="M153" s="16">
        <f>SUM(M149:M152)</f>
        <v>188</v>
      </c>
      <c r="N153" s="17">
        <f>M153/M$153</f>
        <v>1</v>
      </c>
      <c r="O153" s="16"/>
      <c r="P153" s="16">
        <f>SUM(P149:P152)</f>
        <v>61</v>
      </c>
      <c r="Q153" s="17">
        <f>P153/P$153</f>
        <v>1</v>
      </c>
      <c r="R153" s="16"/>
      <c r="S153" s="16">
        <f>SUM(S149:S152)</f>
        <v>157</v>
      </c>
      <c r="T153" s="17">
        <f>S153/S$153</f>
        <v>1</v>
      </c>
      <c r="U153" s="16"/>
      <c r="V153" s="16">
        <f>SUM(V149:V152)</f>
        <v>198</v>
      </c>
      <c r="W153" s="17">
        <f>V153/V$153</f>
        <v>1</v>
      </c>
      <c r="X153" s="16"/>
      <c r="Y153" s="16">
        <f>SUM(Y149:Y152)</f>
        <v>933</v>
      </c>
      <c r="Z153" s="17">
        <f>Y153/Y$153</f>
        <v>1</v>
      </c>
      <c r="AA153"/>
    </row>
    <row r="154" spans="3:27" ht="12.75">
      <c r="C154" s="20"/>
      <c r="E154" s="6"/>
      <c r="G154" s="1"/>
      <c r="H154" s="6"/>
      <c r="J154" s="1"/>
      <c r="K154" s="6"/>
      <c r="M154" s="1"/>
      <c r="N154" s="6"/>
      <c r="P154" s="1"/>
      <c r="Q154" s="6"/>
      <c r="S154" s="1"/>
      <c r="T154" s="6"/>
      <c r="V154" s="1"/>
      <c r="W154" s="6"/>
      <c r="Y154" s="1"/>
      <c r="Z154" s="6"/>
      <c r="AA154"/>
    </row>
    <row r="155" spans="3:27" ht="12.75">
      <c r="C155" s="20"/>
      <c r="E155" s="6"/>
      <c r="G155" s="1"/>
      <c r="H155" s="6"/>
      <c r="J155" s="1"/>
      <c r="K155" s="6"/>
      <c r="M155" s="1"/>
      <c r="N155" s="6"/>
      <c r="P155" s="1"/>
      <c r="Q155" s="6"/>
      <c r="S155" s="1"/>
      <c r="T155" s="6"/>
      <c r="V155" s="1"/>
      <c r="W155" s="6"/>
      <c r="Y155" s="1"/>
      <c r="Z155" s="6"/>
      <c r="AA155"/>
    </row>
    <row r="156" spans="1:27" ht="41.25" customHeight="1">
      <c r="A156" s="18" t="s">
        <v>70</v>
      </c>
      <c r="C156" s="14"/>
      <c r="D156" s="37" t="s">
        <v>49</v>
      </c>
      <c r="E156" s="37"/>
      <c r="F156" s="14"/>
      <c r="G156" s="38" t="s">
        <v>53</v>
      </c>
      <c r="H156" s="38"/>
      <c r="I156" s="14"/>
      <c r="J156" s="39" t="s">
        <v>54</v>
      </c>
      <c r="K156" s="39"/>
      <c r="L156" s="14"/>
      <c r="M156" s="40" t="s">
        <v>55</v>
      </c>
      <c r="N156" s="40"/>
      <c r="O156" s="14"/>
      <c r="P156" s="41" t="s">
        <v>52</v>
      </c>
      <c r="Q156" s="41"/>
      <c r="R156" s="14"/>
      <c r="S156" s="42" t="s">
        <v>51</v>
      </c>
      <c r="T156" s="42"/>
      <c r="U156" s="14"/>
      <c r="V156" s="43" t="s">
        <v>50</v>
      </c>
      <c r="W156" s="43"/>
      <c r="X156" s="1"/>
      <c r="Y156" s="44" t="s">
        <v>1</v>
      </c>
      <c r="Z156" s="44"/>
      <c r="AA156"/>
    </row>
    <row r="157" spans="4:27" ht="12.75" customHeight="1">
      <c r="D157" s="7" t="s">
        <v>56</v>
      </c>
      <c r="E157" s="7" t="s">
        <v>57</v>
      </c>
      <c r="G157" s="7" t="s">
        <v>56</v>
      </c>
      <c r="H157" s="7" t="s">
        <v>57</v>
      </c>
      <c r="J157" s="7" t="s">
        <v>56</v>
      </c>
      <c r="K157" s="7" t="s">
        <v>57</v>
      </c>
      <c r="M157" s="7" t="s">
        <v>56</v>
      </c>
      <c r="N157" s="7" t="s">
        <v>57</v>
      </c>
      <c r="P157" s="7" t="s">
        <v>56</v>
      </c>
      <c r="Q157" s="7" t="s">
        <v>57</v>
      </c>
      <c r="S157" s="7" t="s">
        <v>56</v>
      </c>
      <c r="T157" s="7" t="s">
        <v>57</v>
      </c>
      <c r="V157" s="7" t="s">
        <v>56</v>
      </c>
      <c r="W157" s="7" t="s">
        <v>57</v>
      </c>
      <c r="Y157" s="7" t="s">
        <v>56</v>
      </c>
      <c r="Z157" s="7" t="s">
        <v>57</v>
      </c>
      <c r="AA157"/>
    </row>
    <row r="158" spans="1:27" ht="12.75">
      <c r="A158" s="22" t="s">
        <v>2</v>
      </c>
      <c r="B158" s="2"/>
      <c r="C158" s="20"/>
      <c r="D158" s="1">
        <v>4</v>
      </c>
      <c r="E158" s="6">
        <f>D158/126</f>
        <v>0.031746031746031744</v>
      </c>
      <c r="G158" s="1">
        <v>9</v>
      </c>
      <c r="H158" s="6">
        <f>G158/G$162</f>
        <v>0.08490566037735849</v>
      </c>
      <c r="J158" s="1">
        <v>14</v>
      </c>
      <c r="K158" s="6">
        <f>J158/J$162</f>
        <v>0.14432989690721648</v>
      </c>
      <c r="M158" s="1">
        <v>13</v>
      </c>
      <c r="N158" s="6">
        <f>M158/M$162</f>
        <v>0.06989247311827956</v>
      </c>
      <c r="P158" s="1">
        <v>2</v>
      </c>
      <c r="Q158" s="6">
        <f>P158/P$162</f>
        <v>0.03225806451612903</v>
      </c>
      <c r="S158" s="1">
        <v>10</v>
      </c>
      <c r="T158" s="6">
        <f>S158/S$162</f>
        <v>0.06369426751592357</v>
      </c>
      <c r="V158" s="1">
        <v>14</v>
      </c>
      <c r="W158" s="6">
        <f>V158/V$162</f>
        <v>0.0707070707070707</v>
      </c>
      <c r="Y158" s="1">
        <v>66</v>
      </c>
      <c r="Z158" s="6">
        <f>Y158/Y$162</f>
        <v>0.07081545064377683</v>
      </c>
      <c r="AA158"/>
    </row>
    <row r="159" spans="1:27" ht="12.75">
      <c r="A159" s="22" t="s">
        <v>3</v>
      </c>
      <c r="B159" s="2"/>
      <c r="C159" s="20"/>
      <c r="D159" s="1">
        <v>46</v>
      </c>
      <c r="E159" s="6">
        <f>D159/126</f>
        <v>0.36507936507936506</v>
      </c>
      <c r="G159" s="1">
        <v>37</v>
      </c>
      <c r="H159" s="6">
        <f aca="true" t="shared" si="3" ref="H159:K162">G159/G$162</f>
        <v>0.3490566037735849</v>
      </c>
      <c r="J159" s="1">
        <v>29</v>
      </c>
      <c r="K159" s="6">
        <f t="shared" si="3"/>
        <v>0.29896907216494845</v>
      </c>
      <c r="M159" s="1">
        <v>65</v>
      </c>
      <c r="N159" s="6">
        <f>M159/M$162</f>
        <v>0.34946236559139787</v>
      </c>
      <c r="P159" s="1">
        <v>14</v>
      </c>
      <c r="Q159" s="6">
        <f>P159/P$162</f>
        <v>0.22580645161290322</v>
      </c>
      <c r="S159" s="1">
        <v>63</v>
      </c>
      <c r="T159" s="6">
        <f>S159/S$162</f>
        <v>0.4012738853503185</v>
      </c>
      <c r="V159" s="1">
        <v>59</v>
      </c>
      <c r="W159" s="6">
        <f>V159/V$162</f>
        <v>0.29797979797979796</v>
      </c>
      <c r="Y159" s="1">
        <v>313</v>
      </c>
      <c r="Z159" s="6">
        <f>Y159/Y$162</f>
        <v>0.33583690987124465</v>
      </c>
      <c r="AA159"/>
    </row>
    <row r="160" spans="1:27" ht="12.75">
      <c r="A160" s="22" t="s">
        <v>4</v>
      </c>
      <c r="B160" s="2"/>
      <c r="C160" s="20"/>
      <c r="D160" s="1">
        <v>58</v>
      </c>
      <c r="E160" s="6">
        <f>D160/126</f>
        <v>0.4603174603174603</v>
      </c>
      <c r="G160" s="1">
        <v>42</v>
      </c>
      <c r="H160" s="6">
        <f t="shared" si="3"/>
        <v>0.39622641509433965</v>
      </c>
      <c r="J160" s="1">
        <v>36</v>
      </c>
      <c r="K160" s="6">
        <f t="shared" si="3"/>
        <v>0.3711340206185567</v>
      </c>
      <c r="M160" s="1">
        <v>68</v>
      </c>
      <c r="N160" s="6">
        <f>M160/M$162</f>
        <v>0.3655913978494624</v>
      </c>
      <c r="P160" s="1">
        <v>23</v>
      </c>
      <c r="Q160" s="6">
        <f>P160/P$162</f>
        <v>0.3709677419354839</v>
      </c>
      <c r="S160" s="1">
        <v>65</v>
      </c>
      <c r="T160" s="6">
        <f>S160/S$162</f>
        <v>0.4140127388535032</v>
      </c>
      <c r="V160" s="1">
        <v>85</v>
      </c>
      <c r="W160" s="6">
        <f>V160/V$162</f>
        <v>0.4292929292929293</v>
      </c>
      <c r="Y160" s="1">
        <v>377</v>
      </c>
      <c r="Z160" s="6">
        <f>Y160/Y$162</f>
        <v>0.40450643776824036</v>
      </c>
      <c r="AA160"/>
    </row>
    <row r="161" spans="1:27" ht="12.75">
      <c r="A161" s="22" t="s">
        <v>5</v>
      </c>
      <c r="B161" s="2"/>
      <c r="C161" s="20"/>
      <c r="D161" s="1">
        <v>18</v>
      </c>
      <c r="E161" s="6">
        <f>D161/126</f>
        <v>0.14285714285714285</v>
      </c>
      <c r="G161" s="1">
        <v>18</v>
      </c>
      <c r="H161" s="6">
        <f t="shared" si="3"/>
        <v>0.16981132075471697</v>
      </c>
      <c r="J161" s="1">
        <v>18</v>
      </c>
      <c r="K161" s="6">
        <f t="shared" si="3"/>
        <v>0.18556701030927836</v>
      </c>
      <c r="M161" s="1">
        <v>40</v>
      </c>
      <c r="N161" s="6">
        <f>M161/M$162</f>
        <v>0.21505376344086022</v>
      </c>
      <c r="P161" s="1">
        <v>23</v>
      </c>
      <c r="Q161" s="6">
        <f>P161/P$162</f>
        <v>0.3709677419354839</v>
      </c>
      <c r="S161" s="1">
        <v>19</v>
      </c>
      <c r="T161" s="6">
        <f>S161/S$162</f>
        <v>0.12101910828025478</v>
      </c>
      <c r="V161" s="1">
        <v>40</v>
      </c>
      <c r="W161" s="6">
        <f>V161/V$162</f>
        <v>0.20202020202020202</v>
      </c>
      <c r="Y161" s="1">
        <v>176</v>
      </c>
      <c r="Z161" s="6">
        <f>Y161/Y$162</f>
        <v>0.1888412017167382</v>
      </c>
      <c r="AA161"/>
    </row>
    <row r="162" spans="1:27" ht="12.75">
      <c r="A162" s="23" t="s">
        <v>1</v>
      </c>
      <c r="B162" s="15"/>
      <c r="C162" s="16"/>
      <c r="D162" s="16">
        <f>SUM(D158:D161)</f>
        <v>126</v>
      </c>
      <c r="E162" s="17">
        <f>D162/126</f>
        <v>1</v>
      </c>
      <c r="F162" s="16"/>
      <c r="G162" s="16">
        <f>SUM(G158:G161)</f>
        <v>106</v>
      </c>
      <c r="H162" s="17">
        <f t="shared" si="3"/>
        <v>1</v>
      </c>
      <c r="I162" s="16"/>
      <c r="J162" s="16">
        <f>SUM(J158:J161)</f>
        <v>97</v>
      </c>
      <c r="K162" s="17">
        <f t="shared" si="3"/>
        <v>1</v>
      </c>
      <c r="L162" s="16"/>
      <c r="M162" s="16">
        <f>SUM(M158:M161)</f>
        <v>186</v>
      </c>
      <c r="N162" s="17">
        <f>M162/M$162</f>
        <v>1</v>
      </c>
      <c r="O162" s="16"/>
      <c r="P162" s="16">
        <f>SUM(P158:P161)</f>
        <v>62</v>
      </c>
      <c r="Q162" s="17">
        <f>P162/P$162</f>
        <v>1</v>
      </c>
      <c r="R162" s="16"/>
      <c r="S162" s="16">
        <f>SUM(S158:S161)</f>
        <v>157</v>
      </c>
      <c r="T162" s="17">
        <f>S162/S$162</f>
        <v>1</v>
      </c>
      <c r="U162" s="16"/>
      <c r="V162" s="16">
        <f>SUM(V158:V161)</f>
        <v>198</v>
      </c>
      <c r="W162" s="17">
        <f>V162/V$162</f>
        <v>1</v>
      </c>
      <c r="X162" s="16"/>
      <c r="Y162" s="16">
        <f>SUM(Y158:Y161)</f>
        <v>932</v>
      </c>
      <c r="Z162" s="17">
        <f>Y162/Y$162</f>
        <v>1</v>
      </c>
      <c r="AA162"/>
    </row>
    <row r="163" spans="5:27" ht="12.75">
      <c r="E163" s="6"/>
      <c r="G163" s="1"/>
      <c r="H163" s="6"/>
      <c r="J163" s="1"/>
      <c r="K163" s="6"/>
      <c r="M163" s="1"/>
      <c r="N163" s="6"/>
      <c r="P163" s="1"/>
      <c r="Q163" s="6"/>
      <c r="S163" s="1"/>
      <c r="T163" s="6"/>
      <c r="V163" s="1"/>
      <c r="W163" s="6"/>
      <c r="Y163" s="1"/>
      <c r="Z163" s="6"/>
      <c r="AA163"/>
    </row>
    <row r="164" spans="1:27" ht="41.25" customHeight="1">
      <c r="A164" s="18" t="s">
        <v>71</v>
      </c>
      <c r="C164" s="14"/>
      <c r="D164" s="37" t="s">
        <v>49</v>
      </c>
      <c r="E164" s="37"/>
      <c r="F164" s="14"/>
      <c r="G164" s="38" t="s">
        <v>53</v>
      </c>
      <c r="H164" s="38"/>
      <c r="I164" s="14"/>
      <c r="J164" s="39" t="s">
        <v>54</v>
      </c>
      <c r="K164" s="39"/>
      <c r="L164" s="14"/>
      <c r="M164" s="40" t="s">
        <v>55</v>
      </c>
      <c r="N164" s="40"/>
      <c r="O164" s="14"/>
      <c r="P164" s="41" t="s">
        <v>52</v>
      </c>
      <c r="Q164" s="41"/>
      <c r="R164" s="14"/>
      <c r="S164" s="42" t="s">
        <v>51</v>
      </c>
      <c r="T164" s="42"/>
      <c r="U164" s="14"/>
      <c r="V164" s="43" t="s">
        <v>50</v>
      </c>
      <c r="W164" s="43"/>
      <c r="X164" s="1"/>
      <c r="Y164" s="44" t="s">
        <v>1</v>
      </c>
      <c r="Z164" s="44"/>
      <c r="AA164"/>
    </row>
    <row r="165" spans="2:27" ht="12.75" customHeight="1">
      <c r="B165" s="3"/>
      <c r="C165" s="20"/>
      <c r="D165" s="7" t="s">
        <v>56</v>
      </c>
      <c r="E165" s="7" t="s">
        <v>57</v>
      </c>
      <c r="G165" s="7" t="s">
        <v>56</v>
      </c>
      <c r="H165" s="7" t="s">
        <v>57</v>
      </c>
      <c r="J165" s="7" t="s">
        <v>56</v>
      </c>
      <c r="K165" s="7" t="s">
        <v>57</v>
      </c>
      <c r="M165" s="7" t="s">
        <v>56</v>
      </c>
      <c r="N165" s="7" t="s">
        <v>57</v>
      </c>
      <c r="P165" s="7" t="s">
        <v>56</v>
      </c>
      <c r="Q165" s="7" t="s">
        <v>57</v>
      </c>
      <c r="S165" s="7" t="s">
        <v>56</v>
      </c>
      <c r="T165" s="7" t="s">
        <v>57</v>
      </c>
      <c r="V165" s="7" t="s">
        <v>56</v>
      </c>
      <c r="W165" s="7" t="s">
        <v>57</v>
      </c>
      <c r="Y165" s="7" t="s">
        <v>56</v>
      </c>
      <c r="Z165" s="7" t="s">
        <v>57</v>
      </c>
      <c r="AA165"/>
    </row>
    <row r="166" spans="1:27" ht="12.75">
      <c r="A166" s="22" t="s">
        <v>2</v>
      </c>
      <c r="B166" s="2"/>
      <c r="D166" s="1">
        <v>75</v>
      </c>
      <c r="E166" s="6">
        <f>D166/125</f>
        <v>0.6</v>
      </c>
      <c r="G166" s="1">
        <v>74</v>
      </c>
      <c r="H166" s="6">
        <f>G166/G$170</f>
        <v>0.6981132075471698</v>
      </c>
      <c r="J166" s="1">
        <v>52</v>
      </c>
      <c r="K166" s="6">
        <f>J166/J$170</f>
        <v>0.5360824742268041</v>
      </c>
      <c r="M166" s="1">
        <v>104</v>
      </c>
      <c r="N166" s="6">
        <f>M166/M$170</f>
        <v>0.5591397849462365</v>
      </c>
      <c r="P166" s="1">
        <v>32</v>
      </c>
      <c r="Q166" s="6">
        <f>P166/P$170</f>
        <v>0.5245901639344263</v>
      </c>
      <c r="S166" s="1">
        <v>83</v>
      </c>
      <c r="T166" s="6">
        <f>S166/S$170</f>
        <v>0.5286624203821656</v>
      </c>
      <c r="V166" s="1">
        <v>129</v>
      </c>
      <c r="W166" s="6">
        <f>V166/V$170</f>
        <v>0.6548223350253807</v>
      </c>
      <c r="Y166" s="1">
        <v>549</v>
      </c>
      <c r="Z166" s="6">
        <f>Y166/Y$170</f>
        <v>0.5909580193756727</v>
      </c>
      <c r="AA166"/>
    </row>
    <row r="167" spans="1:27" ht="12.75">
      <c r="A167" s="22" t="s">
        <v>3</v>
      </c>
      <c r="B167" s="2"/>
      <c r="D167" s="1">
        <v>29</v>
      </c>
      <c r="E167" s="6">
        <f>D167/125</f>
        <v>0.232</v>
      </c>
      <c r="G167" s="1">
        <v>21</v>
      </c>
      <c r="H167" s="6">
        <f aca="true" t="shared" si="4" ref="H167:K170">G167/G$170</f>
        <v>0.19811320754716982</v>
      </c>
      <c r="J167" s="1">
        <v>30</v>
      </c>
      <c r="K167" s="6">
        <f t="shared" si="4"/>
        <v>0.30927835051546393</v>
      </c>
      <c r="M167" s="1">
        <v>56</v>
      </c>
      <c r="N167" s="6">
        <f>M167/M$170</f>
        <v>0.3010752688172043</v>
      </c>
      <c r="P167" s="1">
        <v>21</v>
      </c>
      <c r="Q167" s="6">
        <f>P167/P$170</f>
        <v>0.3442622950819672</v>
      </c>
      <c r="S167" s="1">
        <v>40</v>
      </c>
      <c r="T167" s="6">
        <f>S167/S$170</f>
        <v>0.25477707006369427</v>
      </c>
      <c r="V167" s="1">
        <v>41</v>
      </c>
      <c r="W167" s="6">
        <f>V167/V$170</f>
        <v>0.20812182741116753</v>
      </c>
      <c r="Y167" s="1">
        <v>238</v>
      </c>
      <c r="Z167" s="6">
        <f>Y167/Y$170</f>
        <v>0.25618945102260493</v>
      </c>
      <c r="AA167"/>
    </row>
    <row r="168" spans="1:27" ht="12.75">
      <c r="A168" s="22" t="s">
        <v>4</v>
      </c>
      <c r="B168" s="2"/>
      <c r="D168" s="1">
        <v>14</v>
      </c>
      <c r="E168" s="6">
        <f>D168/125</f>
        <v>0.112</v>
      </c>
      <c r="G168" s="1">
        <v>7</v>
      </c>
      <c r="H168" s="6">
        <f t="shared" si="4"/>
        <v>0.0660377358490566</v>
      </c>
      <c r="J168" s="1">
        <v>7</v>
      </c>
      <c r="K168" s="6">
        <f t="shared" si="4"/>
        <v>0.07216494845360824</v>
      </c>
      <c r="M168" s="1">
        <v>16</v>
      </c>
      <c r="N168" s="6">
        <f>M168/M$170</f>
        <v>0.08602150537634409</v>
      </c>
      <c r="P168" s="1">
        <v>4</v>
      </c>
      <c r="Q168" s="6">
        <f>P168/P$170</f>
        <v>0.06557377049180328</v>
      </c>
      <c r="S168" s="1">
        <v>18</v>
      </c>
      <c r="T168" s="6">
        <f>S168/S$170</f>
        <v>0.11464968152866242</v>
      </c>
      <c r="V168" s="1">
        <v>17</v>
      </c>
      <c r="W168" s="6">
        <f>V168/V$170</f>
        <v>0.08629441624365482</v>
      </c>
      <c r="Y168" s="1">
        <v>83</v>
      </c>
      <c r="Z168" s="6">
        <f>Y168/Y$170</f>
        <v>0.08934337997847147</v>
      </c>
      <c r="AA168"/>
    </row>
    <row r="169" spans="1:27" ht="12.75">
      <c r="A169" s="22" t="s">
        <v>5</v>
      </c>
      <c r="B169" s="2"/>
      <c r="D169" s="1">
        <v>7</v>
      </c>
      <c r="E169" s="6">
        <f>D169/125</f>
        <v>0.056</v>
      </c>
      <c r="G169" s="1">
        <v>4</v>
      </c>
      <c r="H169" s="6">
        <f t="shared" si="4"/>
        <v>0.03773584905660377</v>
      </c>
      <c r="J169" s="1">
        <v>8</v>
      </c>
      <c r="K169" s="6">
        <f t="shared" si="4"/>
        <v>0.08247422680412371</v>
      </c>
      <c r="M169" s="1">
        <v>10</v>
      </c>
      <c r="N169" s="6">
        <f>M169/M$170</f>
        <v>0.053763440860215055</v>
      </c>
      <c r="P169" s="1">
        <v>4</v>
      </c>
      <c r="Q169" s="6">
        <f>P169/P$170</f>
        <v>0.06557377049180328</v>
      </c>
      <c r="S169" s="1">
        <v>16</v>
      </c>
      <c r="T169" s="6">
        <f>S169/S$170</f>
        <v>0.10191082802547771</v>
      </c>
      <c r="V169" s="1">
        <v>10</v>
      </c>
      <c r="W169" s="6">
        <f>V169/V$170</f>
        <v>0.050761421319796954</v>
      </c>
      <c r="Y169" s="1">
        <v>59</v>
      </c>
      <c r="Z169" s="6">
        <f>Y169/Y$170</f>
        <v>0.06350914962325081</v>
      </c>
      <c r="AA169"/>
    </row>
    <row r="170" spans="1:27" ht="12.75">
      <c r="A170" s="23" t="s">
        <v>1</v>
      </c>
      <c r="B170" s="15"/>
      <c r="C170" s="16"/>
      <c r="D170" s="16">
        <f>SUM(D166:D169)</f>
        <v>125</v>
      </c>
      <c r="E170" s="17">
        <f>D170/125</f>
        <v>1</v>
      </c>
      <c r="F170" s="16"/>
      <c r="G170" s="16">
        <f>SUM(G166:G169)</f>
        <v>106</v>
      </c>
      <c r="H170" s="17">
        <f t="shared" si="4"/>
        <v>1</v>
      </c>
      <c r="I170" s="16"/>
      <c r="J170" s="16">
        <f>SUM(J166:J169)</f>
        <v>97</v>
      </c>
      <c r="K170" s="17">
        <f t="shared" si="4"/>
        <v>1</v>
      </c>
      <c r="L170" s="16"/>
      <c r="M170" s="16">
        <f>SUM(M166:M169)</f>
        <v>186</v>
      </c>
      <c r="N170" s="17">
        <f>M170/M$170</f>
        <v>1</v>
      </c>
      <c r="O170" s="16"/>
      <c r="P170" s="16">
        <f>SUM(P166:P169)</f>
        <v>61</v>
      </c>
      <c r="Q170" s="17">
        <f>P170/P$170</f>
        <v>1</v>
      </c>
      <c r="R170" s="16"/>
      <c r="S170" s="16">
        <f>SUM(S166:S169)</f>
        <v>157</v>
      </c>
      <c r="T170" s="17">
        <f>S170/S$170</f>
        <v>1</v>
      </c>
      <c r="U170" s="16"/>
      <c r="V170" s="16">
        <f>SUM(V166:V169)</f>
        <v>197</v>
      </c>
      <c r="W170" s="17">
        <f>V170/V$170</f>
        <v>1</v>
      </c>
      <c r="X170" s="16"/>
      <c r="Y170" s="16">
        <f>SUM(Y166:Y169)</f>
        <v>929</v>
      </c>
      <c r="Z170" s="17">
        <f>Y170/Y$170</f>
        <v>1</v>
      </c>
      <c r="AA170"/>
    </row>
    <row r="171" spans="3:27" ht="12.75">
      <c r="C171" s="20"/>
      <c r="E171" s="6"/>
      <c r="G171" s="1"/>
      <c r="H171" s="6"/>
      <c r="J171" s="1"/>
      <c r="K171" s="6"/>
      <c r="M171" s="1"/>
      <c r="N171" s="6"/>
      <c r="P171" s="1"/>
      <c r="Q171" s="6"/>
      <c r="S171" s="1"/>
      <c r="T171" s="6"/>
      <c r="V171" s="1"/>
      <c r="W171" s="6"/>
      <c r="Y171" s="1"/>
      <c r="Z171" s="6"/>
      <c r="AA171"/>
    </row>
    <row r="172" spans="1:27" ht="41.25" customHeight="1">
      <c r="A172" s="18" t="s">
        <v>72</v>
      </c>
      <c r="C172" s="14"/>
      <c r="D172" s="37" t="s">
        <v>49</v>
      </c>
      <c r="E172" s="37"/>
      <c r="F172" s="14"/>
      <c r="G172" s="38" t="s">
        <v>53</v>
      </c>
      <c r="H172" s="38"/>
      <c r="I172" s="14"/>
      <c r="J172" s="39" t="s">
        <v>54</v>
      </c>
      <c r="K172" s="39"/>
      <c r="L172" s="14"/>
      <c r="M172" s="40" t="s">
        <v>55</v>
      </c>
      <c r="N172" s="40"/>
      <c r="O172" s="14"/>
      <c r="P172" s="41" t="s">
        <v>52</v>
      </c>
      <c r="Q172" s="41"/>
      <c r="R172" s="14"/>
      <c r="S172" s="42" t="s">
        <v>51</v>
      </c>
      <c r="T172" s="42"/>
      <c r="U172" s="14"/>
      <c r="V172" s="43" t="s">
        <v>50</v>
      </c>
      <c r="W172" s="43"/>
      <c r="X172" s="1"/>
      <c r="Y172" s="44" t="s">
        <v>1</v>
      </c>
      <c r="Z172" s="44"/>
      <c r="AA172"/>
    </row>
    <row r="173" spans="4:27" ht="12.75" customHeight="1">
      <c r="D173" s="7" t="s">
        <v>56</v>
      </c>
      <c r="E173" s="7" t="s">
        <v>57</v>
      </c>
      <c r="G173" s="7" t="s">
        <v>56</v>
      </c>
      <c r="H173" s="7" t="s">
        <v>57</v>
      </c>
      <c r="J173" s="7" t="s">
        <v>56</v>
      </c>
      <c r="K173" s="7" t="s">
        <v>57</v>
      </c>
      <c r="M173" s="7" t="s">
        <v>56</v>
      </c>
      <c r="N173" s="7" t="s">
        <v>57</v>
      </c>
      <c r="P173" s="7" t="s">
        <v>56</v>
      </c>
      <c r="Q173" s="7" t="s">
        <v>57</v>
      </c>
      <c r="S173" s="7" t="s">
        <v>56</v>
      </c>
      <c r="T173" s="7" t="s">
        <v>57</v>
      </c>
      <c r="V173" s="7" t="s">
        <v>56</v>
      </c>
      <c r="W173" s="7" t="s">
        <v>57</v>
      </c>
      <c r="Y173" s="7" t="s">
        <v>56</v>
      </c>
      <c r="Z173" s="7" t="s">
        <v>57</v>
      </c>
      <c r="AA173"/>
    </row>
    <row r="174" spans="1:27" ht="12.75">
      <c r="A174" s="22" t="s">
        <v>2</v>
      </c>
      <c r="B174" s="2"/>
      <c r="D174" s="1">
        <v>7</v>
      </c>
      <c r="E174" s="6">
        <f>D174/126</f>
        <v>0.05555555555555555</v>
      </c>
      <c r="G174" s="1">
        <v>8</v>
      </c>
      <c r="H174" s="6">
        <f>G174/G$178</f>
        <v>0.07547169811320754</v>
      </c>
      <c r="J174" s="1">
        <v>5</v>
      </c>
      <c r="K174" s="6">
        <f>J174/J$178</f>
        <v>0.052083333333333336</v>
      </c>
      <c r="M174" s="1">
        <v>7</v>
      </c>
      <c r="N174" s="6">
        <f>M174/M$178</f>
        <v>0.03763440860215054</v>
      </c>
      <c r="P174" s="1">
        <v>2</v>
      </c>
      <c r="Q174" s="6">
        <f>P174/P$178</f>
        <v>0.03278688524590164</v>
      </c>
      <c r="S174" s="1">
        <v>8</v>
      </c>
      <c r="T174" s="6">
        <f>S174/S$178</f>
        <v>0.05128205128205128</v>
      </c>
      <c r="V174" s="1">
        <v>12</v>
      </c>
      <c r="W174" s="6">
        <f>V174/V$178</f>
        <v>0.06153846153846154</v>
      </c>
      <c r="Y174" s="1">
        <v>49</v>
      </c>
      <c r="Z174" s="6">
        <f>Y174/Y$178</f>
        <v>0.052915766738660906</v>
      </c>
      <c r="AA174"/>
    </row>
    <row r="175" spans="1:27" ht="12.75">
      <c r="A175" s="22" t="s">
        <v>3</v>
      </c>
      <c r="B175" s="2"/>
      <c r="C175" s="20"/>
      <c r="D175" s="1">
        <v>42</v>
      </c>
      <c r="E175" s="6">
        <f>D175/126</f>
        <v>0.3333333333333333</v>
      </c>
      <c r="G175" s="1">
        <v>42</v>
      </c>
      <c r="H175" s="6">
        <f aca="true" t="shared" si="5" ref="H175:K178">G175/G$178</f>
        <v>0.39622641509433965</v>
      </c>
      <c r="J175" s="1">
        <v>31</v>
      </c>
      <c r="K175" s="6">
        <f t="shared" si="5"/>
        <v>0.3229166666666667</v>
      </c>
      <c r="M175" s="1">
        <v>62</v>
      </c>
      <c r="N175" s="6">
        <f>M175/M$178</f>
        <v>0.3333333333333333</v>
      </c>
      <c r="P175" s="1">
        <v>13</v>
      </c>
      <c r="Q175" s="6">
        <f>P175/P$178</f>
        <v>0.21311475409836064</v>
      </c>
      <c r="S175" s="1">
        <v>45</v>
      </c>
      <c r="T175" s="6">
        <f>S175/S$178</f>
        <v>0.28846153846153844</v>
      </c>
      <c r="V175" s="1">
        <v>68</v>
      </c>
      <c r="W175" s="6">
        <f>V175/V$178</f>
        <v>0.3487179487179487</v>
      </c>
      <c r="Y175" s="1">
        <v>303</v>
      </c>
      <c r="Z175" s="6">
        <f>Y175/Y$178</f>
        <v>0.32721382289416845</v>
      </c>
      <c r="AA175"/>
    </row>
    <row r="176" spans="1:27" ht="12.75">
      <c r="A176" s="22" t="s">
        <v>4</v>
      </c>
      <c r="B176" s="2"/>
      <c r="C176" s="20"/>
      <c r="D176" s="1">
        <v>46</v>
      </c>
      <c r="E176" s="6">
        <f>D176/126</f>
        <v>0.36507936507936506</v>
      </c>
      <c r="G176" s="1">
        <v>28</v>
      </c>
      <c r="H176" s="6">
        <f t="shared" si="5"/>
        <v>0.2641509433962264</v>
      </c>
      <c r="J176" s="1">
        <v>39</v>
      </c>
      <c r="K176" s="6">
        <f t="shared" si="5"/>
        <v>0.40625</v>
      </c>
      <c r="M176" s="1">
        <v>54</v>
      </c>
      <c r="N176" s="6">
        <f>M176/M$178</f>
        <v>0.2903225806451613</v>
      </c>
      <c r="P176" s="1">
        <v>27</v>
      </c>
      <c r="Q176" s="6">
        <f>P176/P$178</f>
        <v>0.4426229508196721</v>
      </c>
      <c r="S176" s="1">
        <v>55</v>
      </c>
      <c r="T176" s="6">
        <f>S176/S$178</f>
        <v>0.3525641025641026</v>
      </c>
      <c r="V176" s="1">
        <v>61</v>
      </c>
      <c r="W176" s="6">
        <f>V176/V$178</f>
        <v>0.3128205128205128</v>
      </c>
      <c r="Y176" s="1">
        <v>310</v>
      </c>
      <c r="Z176" s="6">
        <f>Y176/Y$178</f>
        <v>0.3347732181425486</v>
      </c>
      <c r="AA176"/>
    </row>
    <row r="177" spans="1:27" ht="12.75">
      <c r="A177" s="22" t="s">
        <v>5</v>
      </c>
      <c r="B177" s="2"/>
      <c r="C177" s="20"/>
      <c r="D177" s="1">
        <v>31</v>
      </c>
      <c r="E177" s="6">
        <f>D177/126</f>
        <v>0.24603174603174602</v>
      </c>
      <c r="G177" s="1">
        <v>28</v>
      </c>
      <c r="H177" s="6">
        <f t="shared" si="5"/>
        <v>0.2641509433962264</v>
      </c>
      <c r="J177" s="1">
        <v>21</v>
      </c>
      <c r="K177" s="6">
        <f t="shared" si="5"/>
        <v>0.21875</v>
      </c>
      <c r="M177" s="1">
        <v>63</v>
      </c>
      <c r="N177" s="6">
        <f>M177/M$178</f>
        <v>0.3387096774193548</v>
      </c>
      <c r="P177" s="1">
        <v>19</v>
      </c>
      <c r="Q177" s="6">
        <f>P177/P$178</f>
        <v>0.3114754098360656</v>
      </c>
      <c r="S177" s="1">
        <v>48</v>
      </c>
      <c r="T177" s="6">
        <f>S177/S$178</f>
        <v>0.3076923076923077</v>
      </c>
      <c r="V177" s="1">
        <v>54</v>
      </c>
      <c r="W177" s="6">
        <f>V177/V$178</f>
        <v>0.27692307692307694</v>
      </c>
      <c r="Y177" s="1">
        <v>264</v>
      </c>
      <c r="Z177" s="6">
        <f>Y177/Y$178</f>
        <v>0.28509719222462204</v>
      </c>
      <c r="AA177"/>
    </row>
    <row r="178" spans="1:27" ht="12.75">
      <c r="A178" s="23" t="s">
        <v>1</v>
      </c>
      <c r="B178" s="15"/>
      <c r="C178" s="16"/>
      <c r="D178" s="16">
        <f>SUM(D174:D177)</f>
        <v>126</v>
      </c>
      <c r="E178" s="17">
        <f>D178/126</f>
        <v>1</v>
      </c>
      <c r="F178" s="16"/>
      <c r="G178" s="16">
        <f>SUM(G174:G177)</f>
        <v>106</v>
      </c>
      <c r="H178" s="17">
        <f t="shared" si="5"/>
        <v>1</v>
      </c>
      <c r="I178" s="16"/>
      <c r="J178" s="16">
        <f>SUM(J174:J177)</f>
        <v>96</v>
      </c>
      <c r="K178" s="17">
        <f t="shared" si="5"/>
        <v>1</v>
      </c>
      <c r="L178" s="16"/>
      <c r="M178" s="16">
        <f>SUM(M174:M177)</f>
        <v>186</v>
      </c>
      <c r="N178" s="17">
        <f>M178/M$178</f>
        <v>1</v>
      </c>
      <c r="O178" s="16"/>
      <c r="P178" s="16">
        <f>SUM(P174:P177)</f>
        <v>61</v>
      </c>
      <c r="Q178" s="17">
        <f>P178/P$178</f>
        <v>1</v>
      </c>
      <c r="R178" s="16"/>
      <c r="S178" s="16">
        <f>SUM(S174:S177)</f>
        <v>156</v>
      </c>
      <c r="T178" s="17">
        <f>S178/S$178</f>
        <v>1</v>
      </c>
      <c r="U178" s="16"/>
      <c r="V178" s="16">
        <f>SUM(V174:V177)</f>
        <v>195</v>
      </c>
      <c r="W178" s="17">
        <f>V178/V$178</f>
        <v>1</v>
      </c>
      <c r="X178" s="16"/>
      <c r="Y178" s="16">
        <f>SUM(Y174:Y177)</f>
        <v>926</v>
      </c>
      <c r="Z178" s="17">
        <f>Y178/Y$178</f>
        <v>1</v>
      </c>
      <c r="AA178"/>
    </row>
    <row r="179" spans="5:27" ht="12.75">
      <c r="E179" s="6"/>
      <c r="G179" s="1"/>
      <c r="H179" s="6"/>
      <c r="J179" s="1"/>
      <c r="K179" s="6"/>
      <c r="M179" s="1"/>
      <c r="N179" s="6"/>
      <c r="P179" s="1"/>
      <c r="Q179" s="6"/>
      <c r="S179" s="1"/>
      <c r="T179" s="6"/>
      <c r="V179" s="1"/>
      <c r="W179" s="6"/>
      <c r="Y179" s="1"/>
      <c r="Z179" s="6"/>
      <c r="AA179"/>
    </row>
    <row r="180" spans="1:27" ht="41.25" customHeight="1">
      <c r="A180" s="18" t="s">
        <v>73</v>
      </c>
      <c r="C180" s="14"/>
      <c r="D180" s="37" t="s">
        <v>49</v>
      </c>
      <c r="E180" s="37"/>
      <c r="F180" s="14"/>
      <c r="G180" s="38" t="s">
        <v>53</v>
      </c>
      <c r="H180" s="38"/>
      <c r="I180" s="14"/>
      <c r="J180" s="39" t="s">
        <v>54</v>
      </c>
      <c r="K180" s="39"/>
      <c r="L180" s="14"/>
      <c r="M180" s="40" t="s">
        <v>55</v>
      </c>
      <c r="N180" s="40"/>
      <c r="O180" s="14"/>
      <c r="P180" s="41" t="s">
        <v>52</v>
      </c>
      <c r="Q180" s="41"/>
      <c r="R180" s="14"/>
      <c r="S180" s="42" t="s">
        <v>51</v>
      </c>
      <c r="T180" s="42"/>
      <c r="U180" s="14"/>
      <c r="V180" s="43" t="s">
        <v>50</v>
      </c>
      <c r="W180" s="43"/>
      <c r="X180" s="1"/>
      <c r="Y180" s="44" t="s">
        <v>1</v>
      </c>
      <c r="Z180" s="44"/>
      <c r="AA180"/>
    </row>
    <row r="181" spans="2:27" ht="12.75" customHeight="1">
      <c r="B181" s="3"/>
      <c r="C181" s="20"/>
      <c r="D181" s="7" t="s">
        <v>56</v>
      </c>
      <c r="E181" s="7" t="s">
        <v>57</v>
      </c>
      <c r="G181" s="7" t="s">
        <v>56</v>
      </c>
      <c r="H181" s="7" t="s">
        <v>57</v>
      </c>
      <c r="J181" s="7" t="s">
        <v>56</v>
      </c>
      <c r="K181" s="7" t="s">
        <v>57</v>
      </c>
      <c r="M181" s="7" t="s">
        <v>56</v>
      </c>
      <c r="N181" s="7" t="s">
        <v>57</v>
      </c>
      <c r="P181" s="7" t="s">
        <v>56</v>
      </c>
      <c r="Q181" s="7" t="s">
        <v>57</v>
      </c>
      <c r="S181" s="7" t="s">
        <v>56</v>
      </c>
      <c r="T181" s="7" t="s">
        <v>57</v>
      </c>
      <c r="V181" s="7" t="s">
        <v>56</v>
      </c>
      <c r="W181" s="7" t="s">
        <v>57</v>
      </c>
      <c r="Y181" s="7" t="s">
        <v>56</v>
      </c>
      <c r="Z181" s="7" t="s">
        <v>57</v>
      </c>
      <c r="AA181"/>
    </row>
    <row r="182" spans="1:27" ht="12.75">
      <c r="A182" s="22" t="s">
        <v>2</v>
      </c>
      <c r="B182" s="2"/>
      <c r="C182" s="20"/>
      <c r="D182" s="1">
        <v>16</v>
      </c>
      <c r="E182" s="6">
        <f>D182/126</f>
        <v>0.12698412698412698</v>
      </c>
      <c r="G182" s="1">
        <v>21</v>
      </c>
      <c r="H182" s="6">
        <f>G182/G$186</f>
        <v>0.19811320754716982</v>
      </c>
      <c r="J182" s="1">
        <v>10</v>
      </c>
      <c r="K182" s="6">
        <f>J182/J$186</f>
        <v>0.10309278350515463</v>
      </c>
      <c r="M182" s="1">
        <v>21</v>
      </c>
      <c r="N182" s="6">
        <f>M182/M$186</f>
        <v>0.11170212765957446</v>
      </c>
      <c r="P182" s="1">
        <v>5</v>
      </c>
      <c r="Q182" s="6">
        <f>P182/P$186</f>
        <v>0.08064516129032258</v>
      </c>
      <c r="S182" s="1">
        <v>25</v>
      </c>
      <c r="T182" s="6">
        <f>S182/S$186</f>
        <v>0.16025641025641027</v>
      </c>
      <c r="V182" s="1">
        <v>32</v>
      </c>
      <c r="W182" s="6">
        <f>V182/V$186</f>
        <v>0.16161616161616163</v>
      </c>
      <c r="Y182" s="1">
        <v>130</v>
      </c>
      <c r="Z182" s="6">
        <f>Y182/Y$186</f>
        <v>0.13933547695605572</v>
      </c>
      <c r="AA182"/>
    </row>
    <row r="183" spans="1:27" ht="12.75">
      <c r="A183" s="22" t="s">
        <v>3</v>
      </c>
      <c r="B183" s="2"/>
      <c r="C183" s="20"/>
      <c r="D183" s="1">
        <v>42</v>
      </c>
      <c r="E183" s="6">
        <f>D183/126</f>
        <v>0.3333333333333333</v>
      </c>
      <c r="G183" s="1">
        <v>45</v>
      </c>
      <c r="H183" s="6">
        <f>G183/G$186</f>
        <v>0.42452830188679247</v>
      </c>
      <c r="J183" s="1">
        <v>29</v>
      </c>
      <c r="K183" s="6">
        <f>J183/J$186</f>
        <v>0.29896907216494845</v>
      </c>
      <c r="M183" s="1">
        <v>73</v>
      </c>
      <c r="N183" s="6">
        <f>M183/M$186</f>
        <v>0.3882978723404255</v>
      </c>
      <c r="P183" s="1">
        <v>23</v>
      </c>
      <c r="Q183" s="6">
        <f>P183/P$186</f>
        <v>0.3709677419354839</v>
      </c>
      <c r="S183" s="1">
        <v>61</v>
      </c>
      <c r="T183" s="6">
        <f>S183/S$186</f>
        <v>0.391025641025641</v>
      </c>
      <c r="V183" s="1">
        <v>80</v>
      </c>
      <c r="W183" s="6">
        <f>V183/V$186</f>
        <v>0.40404040404040403</v>
      </c>
      <c r="Y183" s="1">
        <v>353</v>
      </c>
      <c r="Z183" s="6">
        <f>Y183/Y$186</f>
        <v>0.3783494105037513</v>
      </c>
      <c r="AA183"/>
    </row>
    <row r="184" spans="1:27" ht="12.75">
      <c r="A184" s="22" t="s">
        <v>4</v>
      </c>
      <c r="B184" s="2"/>
      <c r="D184" s="1">
        <v>44</v>
      </c>
      <c r="E184" s="6">
        <f>D184/126</f>
        <v>0.3492063492063492</v>
      </c>
      <c r="G184" s="1">
        <v>22</v>
      </c>
      <c r="H184" s="6">
        <f>G184/G$186</f>
        <v>0.20754716981132076</v>
      </c>
      <c r="J184" s="1">
        <v>32</v>
      </c>
      <c r="K184" s="6">
        <f>J184/J$186</f>
        <v>0.32989690721649484</v>
      </c>
      <c r="M184" s="1">
        <v>50</v>
      </c>
      <c r="N184" s="6">
        <f>M184/M$186</f>
        <v>0.26595744680851063</v>
      </c>
      <c r="P184" s="1">
        <v>20</v>
      </c>
      <c r="Q184" s="6">
        <f>P184/P$186</f>
        <v>0.3225806451612903</v>
      </c>
      <c r="S184" s="1">
        <v>38</v>
      </c>
      <c r="T184" s="6">
        <f>S184/S$186</f>
        <v>0.24358974358974358</v>
      </c>
      <c r="V184" s="1">
        <v>47</v>
      </c>
      <c r="W184" s="6">
        <f>V184/V$186</f>
        <v>0.23737373737373738</v>
      </c>
      <c r="Y184" s="1">
        <v>253</v>
      </c>
      <c r="Z184" s="6">
        <f>Y184/Y$186</f>
        <v>0.27116827438370844</v>
      </c>
      <c r="AA184"/>
    </row>
    <row r="185" spans="1:27" ht="12.75">
      <c r="A185" s="22" t="s">
        <v>5</v>
      </c>
      <c r="B185" s="2"/>
      <c r="D185" s="1">
        <v>24</v>
      </c>
      <c r="E185" s="6">
        <f>D185/126</f>
        <v>0.19047619047619047</v>
      </c>
      <c r="G185" s="1">
        <v>18</v>
      </c>
      <c r="H185" s="6">
        <f>G185/G$186</f>
        <v>0.16981132075471697</v>
      </c>
      <c r="J185" s="1">
        <v>26</v>
      </c>
      <c r="K185" s="6">
        <f>J185/J$186</f>
        <v>0.26804123711340205</v>
      </c>
      <c r="M185" s="1">
        <v>44</v>
      </c>
      <c r="N185" s="6">
        <f>M185/M$186</f>
        <v>0.23404255319148937</v>
      </c>
      <c r="P185" s="1">
        <v>14</v>
      </c>
      <c r="Q185" s="6">
        <f>P185/P$186</f>
        <v>0.22580645161290322</v>
      </c>
      <c r="S185" s="1">
        <v>32</v>
      </c>
      <c r="T185" s="6">
        <f>S185/S$186</f>
        <v>0.20512820512820512</v>
      </c>
      <c r="V185" s="1">
        <v>39</v>
      </c>
      <c r="W185" s="6">
        <f>V185/V$186</f>
        <v>0.19696969696969696</v>
      </c>
      <c r="Y185" s="1">
        <v>197</v>
      </c>
      <c r="Z185" s="6">
        <f>Y185/Y$186</f>
        <v>0.21114683815648447</v>
      </c>
      <c r="AA185"/>
    </row>
    <row r="186" spans="1:27" ht="12.75">
      <c r="A186" s="23" t="s">
        <v>1</v>
      </c>
      <c r="B186" s="15"/>
      <c r="C186" s="16"/>
      <c r="D186" s="16">
        <f>SUM(D182:D185)</f>
        <v>126</v>
      </c>
      <c r="E186" s="17">
        <f>D186/126</f>
        <v>1</v>
      </c>
      <c r="F186" s="16"/>
      <c r="G186" s="16">
        <f>SUM(G182:G185)</f>
        <v>106</v>
      </c>
      <c r="H186" s="17">
        <f>G186/G$186</f>
        <v>1</v>
      </c>
      <c r="I186" s="16"/>
      <c r="J186" s="16">
        <f>SUM(J182:J185)</f>
        <v>97</v>
      </c>
      <c r="K186" s="17">
        <f>J186/J$186</f>
        <v>1</v>
      </c>
      <c r="L186" s="16"/>
      <c r="M186" s="16">
        <f>SUM(M182:M185)</f>
        <v>188</v>
      </c>
      <c r="N186" s="17">
        <f>M186/M$186</f>
        <v>1</v>
      </c>
      <c r="O186" s="16"/>
      <c r="P186" s="16">
        <f>SUM(P182:P185)</f>
        <v>62</v>
      </c>
      <c r="Q186" s="17">
        <f>P186/P$186</f>
        <v>1</v>
      </c>
      <c r="R186" s="16"/>
      <c r="S186" s="16">
        <f>SUM(S182:S185)</f>
        <v>156</v>
      </c>
      <c r="T186" s="17">
        <f>S186/S$186</f>
        <v>1</v>
      </c>
      <c r="U186" s="16"/>
      <c r="V186" s="16">
        <f>SUM(V182:V185)</f>
        <v>198</v>
      </c>
      <c r="W186" s="17">
        <f>V186/V$186</f>
        <v>1</v>
      </c>
      <c r="X186" s="16"/>
      <c r="Y186" s="16">
        <f>SUM(Y182:Y185)</f>
        <v>933</v>
      </c>
      <c r="Z186" s="17">
        <f>Y186/Y$186</f>
        <v>1</v>
      </c>
      <c r="AA186"/>
    </row>
    <row r="187" spans="5:27" ht="12.75">
      <c r="E187" s="6"/>
      <c r="G187" s="1"/>
      <c r="H187" s="6"/>
      <c r="J187" s="1"/>
      <c r="K187" s="6"/>
      <c r="M187" s="1"/>
      <c r="N187" s="6"/>
      <c r="P187" s="1"/>
      <c r="Q187" s="6"/>
      <c r="S187" s="1"/>
      <c r="T187" s="6"/>
      <c r="V187" s="1"/>
      <c r="W187" s="6"/>
      <c r="Y187" s="1"/>
      <c r="Z187" s="6"/>
      <c r="AA187"/>
    </row>
    <row r="188" spans="1:27" ht="41.25" customHeight="1">
      <c r="A188" s="18" t="s">
        <v>74</v>
      </c>
      <c r="C188" s="14"/>
      <c r="D188" s="37" t="s">
        <v>49</v>
      </c>
      <c r="E188" s="37"/>
      <c r="F188" s="14"/>
      <c r="G188" s="38" t="s">
        <v>53</v>
      </c>
      <c r="H188" s="38"/>
      <c r="I188" s="14"/>
      <c r="J188" s="39" t="s">
        <v>54</v>
      </c>
      <c r="K188" s="39"/>
      <c r="L188" s="14"/>
      <c r="M188" s="40" t="s">
        <v>55</v>
      </c>
      <c r="N188" s="40"/>
      <c r="O188" s="14"/>
      <c r="P188" s="41" t="s">
        <v>52</v>
      </c>
      <c r="Q188" s="41"/>
      <c r="R188" s="14"/>
      <c r="S188" s="42" t="s">
        <v>51</v>
      </c>
      <c r="T188" s="42"/>
      <c r="U188" s="14"/>
      <c r="V188" s="43" t="s">
        <v>50</v>
      </c>
      <c r="W188" s="43"/>
      <c r="X188" s="1"/>
      <c r="Y188" s="44" t="s">
        <v>1</v>
      </c>
      <c r="Z188" s="44"/>
      <c r="AA188"/>
    </row>
    <row r="189" spans="3:27" ht="12.75" customHeight="1">
      <c r="C189" s="20"/>
      <c r="D189" s="7" t="s">
        <v>56</v>
      </c>
      <c r="E189" s="7" t="s">
        <v>57</v>
      </c>
      <c r="G189" s="7" t="s">
        <v>56</v>
      </c>
      <c r="H189" s="7" t="s">
        <v>57</v>
      </c>
      <c r="J189" s="7" t="s">
        <v>56</v>
      </c>
      <c r="K189" s="7" t="s">
        <v>57</v>
      </c>
      <c r="M189" s="7" t="s">
        <v>56</v>
      </c>
      <c r="N189" s="7" t="s">
        <v>57</v>
      </c>
      <c r="P189" s="7" t="s">
        <v>56</v>
      </c>
      <c r="Q189" s="7" t="s">
        <v>57</v>
      </c>
      <c r="S189" s="7" t="s">
        <v>56</v>
      </c>
      <c r="T189" s="7" t="s">
        <v>57</v>
      </c>
      <c r="V189" s="7" t="s">
        <v>56</v>
      </c>
      <c r="W189" s="7" t="s">
        <v>57</v>
      </c>
      <c r="Y189" s="7" t="s">
        <v>56</v>
      </c>
      <c r="Z189" s="7" t="s">
        <v>57</v>
      </c>
      <c r="AA189"/>
    </row>
    <row r="190" spans="1:27" ht="12.75">
      <c r="A190" s="22" t="s">
        <v>2</v>
      </c>
      <c r="B190" s="2"/>
      <c r="D190" s="1">
        <v>14</v>
      </c>
      <c r="E190" s="6">
        <f>D190/126</f>
        <v>0.1111111111111111</v>
      </c>
      <c r="G190" s="1">
        <v>16</v>
      </c>
      <c r="H190" s="6">
        <f>G190/G$194</f>
        <v>0.1523809523809524</v>
      </c>
      <c r="J190" s="1">
        <v>13</v>
      </c>
      <c r="K190" s="6">
        <f>J190/J$194</f>
        <v>0.13402061855670103</v>
      </c>
      <c r="M190" s="1">
        <v>16</v>
      </c>
      <c r="N190" s="6">
        <f>M190/M$194</f>
        <v>0.0855614973262032</v>
      </c>
      <c r="P190" s="1">
        <v>3</v>
      </c>
      <c r="Q190" s="6">
        <f>P190/P$194</f>
        <v>0.04838709677419355</v>
      </c>
      <c r="S190" s="1">
        <v>21</v>
      </c>
      <c r="T190" s="6">
        <f>S190/S$194</f>
        <v>0.1346153846153846</v>
      </c>
      <c r="V190" s="1">
        <v>36</v>
      </c>
      <c r="W190" s="6">
        <f>V190/V$194</f>
        <v>0.18274111675126903</v>
      </c>
      <c r="Y190" s="1">
        <v>119</v>
      </c>
      <c r="Z190" s="6">
        <f>Y190/Y$194</f>
        <v>0.12795698924731183</v>
      </c>
      <c r="AA190"/>
    </row>
    <row r="191" spans="1:27" ht="12.75">
      <c r="A191" s="22" t="s">
        <v>3</v>
      </c>
      <c r="B191" s="2"/>
      <c r="D191" s="1">
        <v>41</v>
      </c>
      <c r="E191" s="6">
        <f>D191/126</f>
        <v>0.3253968253968254</v>
      </c>
      <c r="G191" s="1">
        <v>48</v>
      </c>
      <c r="H191" s="6">
        <f aca="true" t="shared" si="6" ref="H191:K194">G191/G$194</f>
        <v>0.45714285714285713</v>
      </c>
      <c r="J191" s="1">
        <v>26</v>
      </c>
      <c r="K191" s="6">
        <f t="shared" si="6"/>
        <v>0.26804123711340205</v>
      </c>
      <c r="M191" s="1">
        <v>71</v>
      </c>
      <c r="N191" s="6">
        <f>M191/M$194</f>
        <v>0.37967914438502676</v>
      </c>
      <c r="P191" s="1">
        <v>25</v>
      </c>
      <c r="Q191" s="6">
        <f>P191/P$194</f>
        <v>0.4032258064516129</v>
      </c>
      <c r="S191" s="1">
        <v>57</v>
      </c>
      <c r="T191" s="6">
        <f>S191/S$194</f>
        <v>0.36538461538461536</v>
      </c>
      <c r="V191" s="1">
        <v>79</v>
      </c>
      <c r="W191" s="6">
        <f>V191/V$194</f>
        <v>0.4010152284263959</v>
      </c>
      <c r="Y191" s="1">
        <v>347</v>
      </c>
      <c r="Z191" s="6">
        <f>Y191/Y$194</f>
        <v>0.37311827956989246</v>
      </c>
      <c r="AA191"/>
    </row>
    <row r="192" spans="1:27" ht="12.75">
      <c r="A192" s="22" t="s">
        <v>4</v>
      </c>
      <c r="B192" s="2"/>
      <c r="D192" s="1">
        <v>44</v>
      </c>
      <c r="E192" s="6">
        <f>D192/126</f>
        <v>0.3492063492063492</v>
      </c>
      <c r="G192" s="1">
        <v>26</v>
      </c>
      <c r="H192" s="6">
        <f t="shared" si="6"/>
        <v>0.24761904761904763</v>
      </c>
      <c r="J192" s="1">
        <v>30</v>
      </c>
      <c r="K192" s="6">
        <f t="shared" si="6"/>
        <v>0.30927835051546393</v>
      </c>
      <c r="M192" s="1">
        <v>51</v>
      </c>
      <c r="N192" s="6">
        <f>M192/M$194</f>
        <v>0.2727272727272727</v>
      </c>
      <c r="P192" s="1">
        <v>21</v>
      </c>
      <c r="Q192" s="6">
        <f>P192/P$194</f>
        <v>0.3387096774193548</v>
      </c>
      <c r="S192" s="1">
        <v>48</v>
      </c>
      <c r="T192" s="6">
        <f>S192/S$194</f>
        <v>0.3076923076923077</v>
      </c>
      <c r="V192" s="1">
        <v>46</v>
      </c>
      <c r="W192" s="6">
        <f>V192/V$194</f>
        <v>0.233502538071066</v>
      </c>
      <c r="Y192" s="1">
        <v>266</v>
      </c>
      <c r="Z192" s="6">
        <f>Y192/Y$194</f>
        <v>0.2860215053763441</v>
      </c>
      <c r="AA192"/>
    </row>
    <row r="193" spans="1:27" ht="12.75">
      <c r="A193" s="22" t="s">
        <v>5</v>
      </c>
      <c r="B193" s="2"/>
      <c r="C193" s="19"/>
      <c r="D193" s="1">
        <v>27</v>
      </c>
      <c r="E193" s="6">
        <f>D193/126</f>
        <v>0.21428571428571427</v>
      </c>
      <c r="G193" s="1">
        <v>15</v>
      </c>
      <c r="H193" s="6">
        <f t="shared" si="6"/>
        <v>0.14285714285714285</v>
      </c>
      <c r="J193" s="1">
        <v>28</v>
      </c>
      <c r="K193" s="6">
        <f t="shared" si="6"/>
        <v>0.28865979381443296</v>
      </c>
      <c r="M193" s="1">
        <v>49</v>
      </c>
      <c r="N193" s="6">
        <f>M193/M$194</f>
        <v>0.2620320855614973</v>
      </c>
      <c r="P193" s="1">
        <v>13</v>
      </c>
      <c r="Q193" s="6">
        <f>P193/P$194</f>
        <v>0.20967741935483872</v>
      </c>
      <c r="S193" s="1">
        <v>30</v>
      </c>
      <c r="T193" s="6">
        <f>S193/S$194</f>
        <v>0.19230769230769232</v>
      </c>
      <c r="V193" s="1">
        <v>36</v>
      </c>
      <c r="W193" s="6">
        <f>V193/V$194</f>
        <v>0.18274111675126903</v>
      </c>
      <c r="Y193" s="1">
        <v>198</v>
      </c>
      <c r="Z193" s="6">
        <f>Y193/Y$194</f>
        <v>0.2129032258064516</v>
      </c>
      <c r="AA193"/>
    </row>
    <row r="194" spans="1:27" ht="12.75">
      <c r="A194" s="23" t="s">
        <v>1</v>
      </c>
      <c r="B194" s="15"/>
      <c r="C194" s="16"/>
      <c r="D194" s="16">
        <f>SUM(D190:D193)</f>
        <v>126</v>
      </c>
      <c r="E194" s="17">
        <f>D194/126</f>
        <v>1</v>
      </c>
      <c r="F194" s="16"/>
      <c r="G194" s="16">
        <f>SUM(G190:G193)</f>
        <v>105</v>
      </c>
      <c r="H194" s="17">
        <f t="shared" si="6"/>
        <v>1</v>
      </c>
      <c r="I194" s="16"/>
      <c r="J194" s="16">
        <f>SUM(J190:J193)</f>
        <v>97</v>
      </c>
      <c r="K194" s="17">
        <f t="shared" si="6"/>
        <v>1</v>
      </c>
      <c r="L194" s="16"/>
      <c r="M194" s="16">
        <f>SUM(M190:M193)</f>
        <v>187</v>
      </c>
      <c r="N194" s="17">
        <f>M194/M$194</f>
        <v>1</v>
      </c>
      <c r="O194" s="16"/>
      <c r="P194" s="16">
        <f>SUM(P190:P193)</f>
        <v>62</v>
      </c>
      <c r="Q194" s="17">
        <f>P194/P$194</f>
        <v>1</v>
      </c>
      <c r="R194" s="16"/>
      <c r="S194" s="16">
        <f>SUM(S190:S193)</f>
        <v>156</v>
      </c>
      <c r="T194" s="17">
        <f>S194/S$194</f>
        <v>1</v>
      </c>
      <c r="U194" s="16"/>
      <c r="V194" s="16">
        <f>SUM(V190:V193)</f>
        <v>197</v>
      </c>
      <c r="W194" s="17">
        <f>V194/V$194</f>
        <v>1</v>
      </c>
      <c r="X194" s="16"/>
      <c r="Y194" s="16">
        <f>SUM(Y190:Y193)</f>
        <v>930</v>
      </c>
      <c r="Z194" s="17">
        <f>Y194/Y$194</f>
        <v>1</v>
      </c>
      <c r="AA194"/>
    </row>
    <row r="195" spans="3:27" ht="12.75">
      <c r="C195" s="19"/>
      <c r="E195" s="6"/>
      <c r="G195" s="1"/>
      <c r="H195" s="6"/>
      <c r="J195" s="1"/>
      <c r="K195" s="6"/>
      <c r="M195" s="1"/>
      <c r="N195" s="6"/>
      <c r="P195" s="1"/>
      <c r="Q195" s="6"/>
      <c r="S195" s="1"/>
      <c r="T195" s="6"/>
      <c r="V195" s="1"/>
      <c r="W195" s="6"/>
      <c r="Y195" s="1"/>
      <c r="Z195" s="6"/>
      <c r="AA195"/>
    </row>
    <row r="196" spans="5:27" ht="12.75">
      <c r="E196" s="6"/>
      <c r="G196" s="1"/>
      <c r="H196" s="6"/>
      <c r="J196" s="1"/>
      <c r="K196" s="6"/>
      <c r="M196" s="1"/>
      <c r="N196" s="6"/>
      <c r="P196" s="1"/>
      <c r="Q196" s="6"/>
      <c r="S196" s="1"/>
      <c r="T196" s="6"/>
      <c r="V196" s="1"/>
      <c r="W196" s="6"/>
      <c r="Y196" s="1"/>
      <c r="Z196" s="6"/>
      <c r="AA196"/>
    </row>
    <row r="197" spans="5:27" ht="12.75">
      <c r="E197" s="6"/>
      <c r="G197" s="1"/>
      <c r="H197" s="6"/>
      <c r="J197" s="1"/>
      <c r="K197" s="6"/>
      <c r="M197" s="1"/>
      <c r="N197" s="6"/>
      <c r="P197" s="1"/>
      <c r="Q197" s="6"/>
      <c r="S197" s="1"/>
      <c r="T197" s="6"/>
      <c r="V197" s="1"/>
      <c r="W197" s="6"/>
      <c r="Y197" s="1"/>
      <c r="Z197" s="6"/>
      <c r="AA197"/>
    </row>
    <row r="198" spans="5:27" ht="12.75">
      <c r="E198" s="6"/>
      <c r="G198" s="1"/>
      <c r="H198" s="6"/>
      <c r="J198" s="1"/>
      <c r="K198" s="6"/>
      <c r="M198" s="1"/>
      <c r="N198" s="6"/>
      <c r="P198" s="1"/>
      <c r="Q198" s="6"/>
      <c r="S198" s="1"/>
      <c r="T198" s="6"/>
      <c r="V198" s="1"/>
      <c r="W198" s="6"/>
      <c r="Y198" s="1"/>
      <c r="Z198" s="6"/>
      <c r="AA198"/>
    </row>
  </sheetData>
  <sheetProtection/>
  <mergeCells count="177">
    <mergeCell ref="A1:H1"/>
    <mergeCell ref="P188:Q188"/>
    <mergeCell ref="S188:T188"/>
    <mergeCell ref="V188:W188"/>
    <mergeCell ref="Y188:Z188"/>
    <mergeCell ref="P180:Q180"/>
    <mergeCell ref="S180:T180"/>
    <mergeCell ref="V180:W180"/>
    <mergeCell ref="Y180:Z180"/>
    <mergeCell ref="D180:E180"/>
    <mergeCell ref="G180:H180"/>
    <mergeCell ref="J180:K180"/>
    <mergeCell ref="M180:N180"/>
    <mergeCell ref="D188:E188"/>
    <mergeCell ref="G188:H188"/>
    <mergeCell ref="J188:K188"/>
    <mergeCell ref="M188:N188"/>
    <mergeCell ref="V164:W164"/>
    <mergeCell ref="Y164:Z164"/>
    <mergeCell ref="D172:E172"/>
    <mergeCell ref="G172:H172"/>
    <mergeCell ref="J172:K172"/>
    <mergeCell ref="M172:N172"/>
    <mergeCell ref="S172:T172"/>
    <mergeCell ref="V172:W172"/>
    <mergeCell ref="Y172:Z172"/>
    <mergeCell ref="P172:Q172"/>
    <mergeCell ref="D164:E164"/>
    <mergeCell ref="G164:H164"/>
    <mergeCell ref="J164:K164"/>
    <mergeCell ref="M164:N164"/>
    <mergeCell ref="P164:Q164"/>
    <mergeCell ref="S164:T164"/>
    <mergeCell ref="V147:W147"/>
    <mergeCell ref="Y147:Z147"/>
    <mergeCell ref="D156:E156"/>
    <mergeCell ref="G156:H156"/>
    <mergeCell ref="J156:K156"/>
    <mergeCell ref="M156:N156"/>
    <mergeCell ref="P156:Q156"/>
    <mergeCell ref="S156:T156"/>
    <mergeCell ref="V156:W156"/>
    <mergeCell ref="Y156:Z156"/>
    <mergeCell ref="D147:E147"/>
    <mergeCell ref="G147:H147"/>
    <mergeCell ref="J147:K147"/>
    <mergeCell ref="M147:N147"/>
    <mergeCell ref="P147:Q147"/>
    <mergeCell ref="S147:T147"/>
    <mergeCell ref="V129:W129"/>
    <mergeCell ref="Y129:Z129"/>
    <mergeCell ref="D138:E138"/>
    <mergeCell ref="G138:H138"/>
    <mergeCell ref="J138:K138"/>
    <mergeCell ref="M138:N138"/>
    <mergeCell ref="P138:Q138"/>
    <mergeCell ref="S138:T138"/>
    <mergeCell ref="V138:W138"/>
    <mergeCell ref="Y138:Z138"/>
    <mergeCell ref="D129:E129"/>
    <mergeCell ref="G129:H129"/>
    <mergeCell ref="J129:K129"/>
    <mergeCell ref="M129:N129"/>
    <mergeCell ref="P129:Q129"/>
    <mergeCell ref="S129:T129"/>
    <mergeCell ref="V111:W111"/>
    <mergeCell ref="Y111:Z111"/>
    <mergeCell ref="D120:E120"/>
    <mergeCell ref="G120:H120"/>
    <mergeCell ref="J120:K120"/>
    <mergeCell ref="M120:N120"/>
    <mergeCell ref="P120:Q120"/>
    <mergeCell ref="S120:T120"/>
    <mergeCell ref="V120:W120"/>
    <mergeCell ref="Y120:Z120"/>
    <mergeCell ref="D111:E111"/>
    <mergeCell ref="G111:H111"/>
    <mergeCell ref="J111:K111"/>
    <mergeCell ref="M111:N111"/>
    <mergeCell ref="P111:Q111"/>
    <mergeCell ref="S111:T111"/>
    <mergeCell ref="V93:W93"/>
    <mergeCell ref="Y93:Z93"/>
    <mergeCell ref="D102:E102"/>
    <mergeCell ref="G102:H102"/>
    <mergeCell ref="J102:K102"/>
    <mergeCell ref="M102:N102"/>
    <mergeCell ref="P102:Q102"/>
    <mergeCell ref="S102:T102"/>
    <mergeCell ref="V102:W102"/>
    <mergeCell ref="Y102:Z102"/>
    <mergeCell ref="D93:E93"/>
    <mergeCell ref="G93:H93"/>
    <mergeCell ref="J93:K93"/>
    <mergeCell ref="M93:N93"/>
    <mergeCell ref="P93:Q93"/>
    <mergeCell ref="S93:T93"/>
    <mergeCell ref="V75:W75"/>
    <mergeCell ref="Y75:Z75"/>
    <mergeCell ref="D84:E84"/>
    <mergeCell ref="G84:H84"/>
    <mergeCell ref="J84:K84"/>
    <mergeCell ref="M84:N84"/>
    <mergeCell ref="P84:Q84"/>
    <mergeCell ref="S84:T84"/>
    <mergeCell ref="V84:W84"/>
    <mergeCell ref="Y84:Z84"/>
    <mergeCell ref="D75:E75"/>
    <mergeCell ref="G75:H75"/>
    <mergeCell ref="J75:K75"/>
    <mergeCell ref="M75:N75"/>
    <mergeCell ref="P75:Q75"/>
    <mergeCell ref="S75:T75"/>
    <mergeCell ref="V57:W57"/>
    <mergeCell ref="Y57:Z57"/>
    <mergeCell ref="D66:E66"/>
    <mergeCell ref="G66:H66"/>
    <mergeCell ref="J66:K66"/>
    <mergeCell ref="M66:N66"/>
    <mergeCell ref="P66:Q66"/>
    <mergeCell ref="S66:T66"/>
    <mergeCell ref="V66:W66"/>
    <mergeCell ref="Y66:Z66"/>
    <mergeCell ref="D57:E57"/>
    <mergeCell ref="G57:H57"/>
    <mergeCell ref="J57:K57"/>
    <mergeCell ref="M57:N57"/>
    <mergeCell ref="P57:Q57"/>
    <mergeCell ref="S57:T57"/>
    <mergeCell ref="V39:W39"/>
    <mergeCell ref="Y39:Z39"/>
    <mergeCell ref="D48:E48"/>
    <mergeCell ref="G48:H48"/>
    <mergeCell ref="J48:K48"/>
    <mergeCell ref="M48:N48"/>
    <mergeCell ref="P48:Q48"/>
    <mergeCell ref="S48:T48"/>
    <mergeCell ref="V48:W48"/>
    <mergeCell ref="Y48:Z48"/>
    <mergeCell ref="D39:E39"/>
    <mergeCell ref="G39:H39"/>
    <mergeCell ref="J39:K39"/>
    <mergeCell ref="M39:N39"/>
    <mergeCell ref="P39:Q39"/>
    <mergeCell ref="S39:T39"/>
    <mergeCell ref="V21:W21"/>
    <mergeCell ref="Y21:Z21"/>
    <mergeCell ref="D30:E30"/>
    <mergeCell ref="G30:H30"/>
    <mergeCell ref="J30:K30"/>
    <mergeCell ref="M30:N30"/>
    <mergeCell ref="P30:Q30"/>
    <mergeCell ref="S30:T30"/>
    <mergeCell ref="V30:W30"/>
    <mergeCell ref="Y30:Z30"/>
    <mergeCell ref="D21:E21"/>
    <mergeCell ref="G21:H21"/>
    <mergeCell ref="J21:K21"/>
    <mergeCell ref="M21:N21"/>
    <mergeCell ref="P21:Q21"/>
    <mergeCell ref="S21:T21"/>
    <mergeCell ref="V3:W3"/>
    <mergeCell ref="Y3:Z3"/>
    <mergeCell ref="D12:E12"/>
    <mergeCell ref="G12:H12"/>
    <mergeCell ref="J12:K12"/>
    <mergeCell ref="M12:N12"/>
    <mergeCell ref="P12:Q12"/>
    <mergeCell ref="S12:T12"/>
    <mergeCell ref="V12:W12"/>
    <mergeCell ref="Y12:Z12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1" spans="1:8" ht="12.75">
      <c r="A1" s="45" t="s">
        <v>138</v>
      </c>
      <c r="B1" s="46"/>
      <c r="C1" s="46"/>
      <c r="D1" s="46"/>
      <c r="E1" s="46"/>
      <c r="F1" s="46"/>
      <c r="G1" s="46"/>
      <c r="H1" s="46"/>
    </row>
    <row r="3" spans="1:27" ht="41.25" customHeight="1">
      <c r="A3" s="18" t="s">
        <v>75</v>
      </c>
      <c r="C3" s="14"/>
      <c r="D3" s="37" t="s">
        <v>49</v>
      </c>
      <c r="E3" s="37"/>
      <c r="F3" s="14"/>
      <c r="G3" s="38" t="s">
        <v>53</v>
      </c>
      <c r="H3" s="38"/>
      <c r="I3" s="14"/>
      <c r="J3" s="39" t="s">
        <v>54</v>
      </c>
      <c r="K3" s="39"/>
      <c r="L3" s="14"/>
      <c r="M3" s="40" t="s">
        <v>55</v>
      </c>
      <c r="N3" s="40"/>
      <c r="O3" s="14"/>
      <c r="P3" s="41" t="s">
        <v>52</v>
      </c>
      <c r="Q3" s="41"/>
      <c r="R3" s="14"/>
      <c r="S3" s="42" t="s">
        <v>51</v>
      </c>
      <c r="T3" s="42"/>
      <c r="U3" s="14"/>
      <c r="V3" s="43" t="s">
        <v>50</v>
      </c>
      <c r="W3" s="43"/>
      <c r="X3" s="1"/>
      <c r="Y3" s="44" t="s">
        <v>1</v>
      </c>
      <c r="Z3" s="44"/>
      <c r="AA3"/>
    </row>
    <row r="4" spans="2:27" ht="12.75" customHeight="1">
      <c r="B4" s="3"/>
      <c r="C4" s="5"/>
      <c r="D4" s="7" t="s">
        <v>56</v>
      </c>
      <c r="E4" s="7" t="s">
        <v>57</v>
      </c>
      <c r="G4" s="7" t="s">
        <v>56</v>
      </c>
      <c r="H4" s="7" t="s">
        <v>57</v>
      </c>
      <c r="J4" s="7" t="s">
        <v>56</v>
      </c>
      <c r="K4" s="7" t="s">
        <v>57</v>
      </c>
      <c r="M4" s="7" t="s">
        <v>56</v>
      </c>
      <c r="N4" s="7" t="s">
        <v>57</v>
      </c>
      <c r="P4" s="7" t="s">
        <v>56</v>
      </c>
      <c r="Q4" s="7" t="s">
        <v>57</v>
      </c>
      <c r="S4" s="7" t="s">
        <v>56</v>
      </c>
      <c r="T4" s="7" t="s">
        <v>57</v>
      </c>
      <c r="V4" s="7" t="s">
        <v>56</v>
      </c>
      <c r="W4" s="7" t="s">
        <v>57</v>
      </c>
      <c r="Y4" s="7" t="s">
        <v>56</v>
      </c>
      <c r="Z4" s="7" t="s">
        <v>57</v>
      </c>
      <c r="AA4"/>
    </row>
    <row r="5" spans="1:27" ht="12.75">
      <c r="A5" s="22" t="s">
        <v>11</v>
      </c>
      <c r="B5" s="2"/>
      <c r="D5" s="1">
        <v>4</v>
      </c>
      <c r="E5" s="6">
        <f>D5/126</f>
        <v>0.031746031746031744</v>
      </c>
      <c r="G5" s="1">
        <v>10</v>
      </c>
      <c r="H5" s="6">
        <f>G5/G$9</f>
        <v>0.09433962264150944</v>
      </c>
      <c r="J5" s="1">
        <v>3</v>
      </c>
      <c r="K5" s="6">
        <f>J5/J$9</f>
        <v>0.031578947368421054</v>
      </c>
      <c r="M5" s="1">
        <v>11</v>
      </c>
      <c r="N5" s="6">
        <f>M5/M$9</f>
        <v>0.058823529411764705</v>
      </c>
      <c r="P5" s="1">
        <v>6</v>
      </c>
      <c r="Q5" s="6">
        <f>P5/P$9</f>
        <v>0.09836065573770492</v>
      </c>
      <c r="S5" s="1">
        <v>7</v>
      </c>
      <c r="T5" s="6">
        <f>S5/S$9</f>
        <v>0.045454545454545456</v>
      </c>
      <c r="V5" s="1">
        <v>15</v>
      </c>
      <c r="W5" s="6">
        <f>V5/V$9</f>
        <v>0.07614213197969544</v>
      </c>
      <c r="Y5" s="1">
        <v>56</v>
      </c>
      <c r="Z5" s="6">
        <f>Y5/Y$9</f>
        <v>0.06047516198704104</v>
      </c>
      <c r="AA5"/>
    </row>
    <row r="6" spans="1:27" ht="12.75">
      <c r="A6" s="22" t="s">
        <v>12</v>
      </c>
      <c r="B6" s="2"/>
      <c r="D6" s="1">
        <v>28</v>
      </c>
      <c r="E6" s="6">
        <f>D6/126</f>
        <v>0.2222222222222222</v>
      </c>
      <c r="G6" s="1">
        <v>33</v>
      </c>
      <c r="H6" s="6">
        <f aca="true" t="shared" si="0" ref="H6:K9">G6/G$9</f>
        <v>0.3113207547169811</v>
      </c>
      <c r="J6" s="1">
        <v>35</v>
      </c>
      <c r="K6" s="6">
        <f t="shared" si="0"/>
        <v>0.3684210526315789</v>
      </c>
      <c r="M6" s="1">
        <v>58</v>
      </c>
      <c r="N6" s="6">
        <f>M6/M$9</f>
        <v>0.31016042780748665</v>
      </c>
      <c r="P6" s="1">
        <v>14</v>
      </c>
      <c r="Q6" s="6">
        <f>P6/P$9</f>
        <v>0.22950819672131148</v>
      </c>
      <c r="S6" s="1">
        <v>24</v>
      </c>
      <c r="T6" s="6">
        <f>S6/S$9</f>
        <v>0.15584415584415584</v>
      </c>
      <c r="V6" s="1">
        <v>45</v>
      </c>
      <c r="W6" s="6">
        <f>V6/V$9</f>
        <v>0.22842639593908629</v>
      </c>
      <c r="Y6" s="1">
        <v>237</v>
      </c>
      <c r="Z6" s="6">
        <f>Y6/Y$9</f>
        <v>0.25593952483801297</v>
      </c>
      <c r="AA6"/>
    </row>
    <row r="7" spans="1:27" ht="12.75">
      <c r="A7" s="22" t="s">
        <v>13</v>
      </c>
      <c r="B7" s="2"/>
      <c r="D7" s="1">
        <v>53</v>
      </c>
      <c r="E7" s="6">
        <f>D7/126</f>
        <v>0.42063492063492064</v>
      </c>
      <c r="G7" s="1">
        <v>42</v>
      </c>
      <c r="H7" s="6">
        <f t="shared" si="0"/>
        <v>0.39622641509433965</v>
      </c>
      <c r="J7" s="1">
        <v>28</v>
      </c>
      <c r="K7" s="6">
        <f t="shared" si="0"/>
        <v>0.29473684210526313</v>
      </c>
      <c r="M7" s="1">
        <v>71</v>
      </c>
      <c r="N7" s="6">
        <f>M7/M$9</f>
        <v>0.37967914438502676</v>
      </c>
      <c r="P7" s="1">
        <v>24</v>
      </c>
      <c r="Q7" s="6">
        <f>P7/P$9</f>
        <v>0.39344262295081966</v>
      </c>
      <c r="S7" s="1">
        <v>49</v>
      </c>
      <c r="T7" s="6">
        <f>S7/S$9</f>
        <v>0.3181818181818182</v>
      </c>
      <c r="V7" s="1">
        <v>85</v>
      </c>
      <c r="W7" s="6">
        <f>V7/V$9</f>
        <v>0.43147208121827413</v>
      </c>
      <c r="Y7" s="1">
        <v>352</v>
      </c>
      <c r="Z7" s="6">
        <f>Y7/Y$9</f>
        <v>0.3801295896328294</v>
      </c>
      <c r="AA7"/>
    </row>
    <row r="8" spans="1:27" ht="12.75">
      <c r="A8" s="22" t="s">
        <v>14</v>
      </c>
      <c r="B8" s="2"/>
      <c r="D8" s="1">
        <v>41</v>
      </c>
      <c r="E8" s="6">
        <f>D8/126</f>
        <v>0.3253968253968254</v>
      </c>
      <c r="G8" s="1">
        <v>21</v>
      </c>
      <c r="H8" s="6">
        <f t="shared" si="0"/>
        <v>0.19811320754716982</v>
      </c>
      <c r="J8" s="1">
        <v>29</v>
      </c>
      <c r="K8" s="6">
        <f t="shared" si="0"/>
        <v>0.30526315789473685</v>
      </c>
      <c r="M8" s="1">
        <v>47</v>
      </c>
      <c r="N8" s="6">
        <f>M8/M$9</f>
        <v>0.25133689839572193</v>
      </c>
      <c r="P8" s="1">
        <v>17</v>
      </c>
      <c r="Q8" s="6">
        <f>P8/P$9</f>
        <v>0.2786885245901639</v>
      </c>
      <c r="S8" s="1">
        <v>74</v>
      </c>
      <c r="T8" s="6">
        <f>S8/S$9</f>
        <v>0.4805194805194805</v>
      </c>
      <c r="V8" s="1">
        <v>52</v>
      </c>
      <c r="W8" s="6">
        <f>V8/V$9</f>
        <v>0.2639593908629442</v>
      </c>
      <c r="Y8" s="1">
        <v>281</v>
      </c>
      <c r="Z8" s="6">
        <f>Y8/Y$9</f>
        <v>0.30345572354211664</v>
      </c>
      <c r="AA8"/>
    </row>
    <row r="9" spans="1:27" ht="12.75">
      <c r="A9" s="23" t="s">
        <v>1</v>
      </c>
      <c r="B9" s="15"/>
      <c r="C9" s="16"/>
      <c r="D9" s="16">
        <f>SUM(D5:D8)</f>
        <v>126</v>
      </c>
      <c r="E9" s="17">
        <f>D9/126</f>
        <v>1</v>
      </c>
      <c r="F9" s="16"/>
      <c r="G9" s="16">
        <f>SUM(G5:G8)</f>
        <v>106</v>
      </c>
      <c r="H9" s="17">
        <f t="shared" si="0"/>
        <v>1</v>
      </c>
      <c r="I9" s="16"/>
      <c r="J9" s="16">
        <f>SUM(J5:J8)</f>
        <v>95</v>
      </c>
      <c r="K9" s="17">
        <f t="shared" si="0"/>
        <v>1</v>
      </c>
      <c r="L9" s="16"/>
      <c r="M9" s="16">
        <f>SUM(M5:M8)</f>
        <v>187</v>
      </c>
      <c r="N9" s="17">
        <f>M9/M$9</f>
        <v>1</v>
      </c>
      <c r="O9" s="16"/>
      <c r="P9" s="16">
        <f>SUM(P5:P8)</f>
        <v>61</v>
      </c>
      <c r="Q9" s="17">
        <f>P9/P$9</f>
        <v>1</v>
      </c>
      <c r="R9" s="16"/>
      <c r="S9" s="16">
        <f>SUM(S5:S8)</f>
        <v>154</v>
      </c>
      <c r="T9" s="17">
        <f>S9/S$9</f>
        <v>1</v>
      </c>
      <c r="U9" s="16"/>
      <c r="V9" s="16">
        <f>SUM(V5:V8)</f>
        <v>197</v>
      </c>
      <c r="W9" s="17">
        <f>V9/V$9</f>
        <v>1</v>
      </c>
      <c r="X9" s="16"/>
      <c r="Y9" s="16">
        <f>SUM(Y5:Y8)</f>
        <v>926</v>
      </c>
      <c r="Z9" s="17">
        <f>Y9/Y$9</f>
        <v>1</v>
      </c>
      <c r="AA9"/>
    </row>
    <row r="10" spans="5:27" ht="12.75">
      <c r="E10" s="6"/>
      <c r="G10" s="1"/>
      <c r="H10" s="6"/>
      <c r="J10" s="1"/>
      <c r="K10" s="6"/>
      <c r="M10" s="1"/>
      <c r="N10" s="6"/>
      <c r="P10" s="1"/>
      <c r="Q10" s="6"/>
      <c r="S10" s="1"/>
      <c r="T10" s="6"/>
      <c r="V10" s="1"/>
      <c r="W10" s="6"/>
      <c r="Y10" s="1"/>
      <c r="Z10" s="6"/>
      <c r="AA10"/>
    </row>
    <row r="11" spans="1:27" ht="41.25" customHeight="1">
      <c r="A11" s="18" t="s">
        <v>76</v>
      </c>
      <c r="C11" s="14"/>
      <c r="D11" s="37" t="s">
        <v>49</v>
      </c>
      <c r="E11" s="37"/>
      <c r="F11" s="14"/>
      <c r="G11" s="38" t="s">
        <v>53</v>
      </c>
      <c r="H11" s="38"/>
      <c r="I11" s="14"/>
      <c r="J11" s="39" t="s">
        <v>54</v>
      </c>
      <c r="K11" s="39"/>
      <c r="L11" s="14"/>
      <c r="M11" s="40" t="s">
        <v>55</v>
      </c>
      <c r="N11" s="40"/>
      <c r="O11" s="14"/>
      <c r="P11" s="41" t="s">
        <v>52</v>
      </c>
      <c r="Q11" s="41"/>
      <c r="R11" s="14"/>
      <c r="S11" s="42" t="s">
        <v>51</v>
      </c>
      <c r="T11" s="42"/>
      <c r="U11" s="14"/>
      <c r="V11" s="43" t="s">
        <v>50</v>
      </c>
      <c r="W11" s="43"/>
      <c r="X11" s="1"/>
      <c r="Y11" s="44" t="s">
        <v>1</v>
      </c>
      <c r="Z11" s="44"/>
      <c r="AA11"/>
    </row>
    <row r="12" spans="3:27" ht="12.75" customHeight="1">
      <c r="C12" s="5"/>
      <c r="D12" s="7" t="s">
        <v>56</v>
      </c>
      <c r="E12" s="7" t="s">
        <v>57</v>
      </c>
      <c r="G12" s="7" t="s">
        <v>56</v>
      </c>
      <c r="H12" s="7" t="s">
        <v>57</v>
      </c>
      <c r="J12" s="7" t="s">
        <v>56</v>
      </c>
      <c r="K12" s="7" t="s">
        <v>57</v>
      </c>
      <c r="M12" s="7" t="s">
        <v>56</v>
      </c>
      <c r="N12" s="7" t="s">
        <v>57</v>
      </c>
      <c r="P12" s="7" t="s">
        <v>56</v>
      </c>
      <c r="Q12" s="7" t="s">
        <v>57</v>
      </c>
      <c r="S12" s="7" t="s">
        <v>56</v>
      </c>
      <c r="T12" s="7" t="s">
        <v>57</v>
      </c>
      <c r="V12" s="7" t="s">
        <v>56</v>
      </c>
      <c r="W12" s="7" t="s">
        <v>57</v>
      </c>
      <c r="Y12" s="7" t="s">
        <v>56</v>
      </c>
      <c r="Z12" s="7" t="s">
        <v>57</v>
      </c>
      <c r="AA12"/>
    </row>
    <row r="13" spans="1:27" ht="12.75">
      <c r="A13" s="22" t="s">
        <v>11</v>
      </c>
      <c r="B13" s="2"/>
      <c r="C13" s="9"/>
      <c r="D13" s="1">
        <v>2</v>
      </c>
      <c r="E13" s="6">
        <f>D13/125</f>
        <v>0.016</v>
      </c>
      <c r="G13" s="1">
        <v>5</v>
      </c>
      <c r="H13" s="6">
        <f>G13/G$17</f>
        <v>0.04716981132075472</v>
      </c>
      <c r="J13" s="1"/>
      <c r="K13" s="6">
        <f>J13/J$17</f>
        <v>0</v>
      </c>
      <c r="M13" s="1">
        <v>1</v>
      </c>
      <c r="N13" s="6">
        <f>M13/M$17</f>
        <v>0.005376344086021506</v>
      </c>
      <c r="P13" s="1">
        <v>1</v>
      </c>
      <c r="Q13" s="6">
        <f>P13/P$17</f>
        <v>0.01639344262295082</v>
      </c>
      <c r="S13" s="1">
        <v>2</v>
      </c>
      <c r="T13" s="6">
        <f>S13/S$17</f>
        <v>0.013071895424836602</v>
      </c>
      <c r="V13" s="1">
        <v>7</v>
      </c>
      <c r="W13" s="6">
        <f>V13/V$17</f>
        <v>0.03608247422680412</v>
      </c>
      <c r="Y13" s="1">
        <v>18</v>
      </c>
      <c r="Z13" s="6">
        <f>Y13/Y$17</f>
        <v>0.01956521739130435</v>
      </c>
      <c r="AA13"/>
    </row>
    <row r="14" spans="1:27" ht="12.75">
      <c r="A14" s="22" t="s">
        <v>12</v>
      </c>
      <c r="B14" s="2"/>
      <c r="C14" s="9"/>
      <c r="D14" s="1">
        <v>10</v>
      </c>
      <c r="E14" s="6">
        <f>D14/125</f>
        <v>0.08</v>
      </c>
      <c r="G14" s="1">
        <v>26</v>
      </c>
      <c r="H14" s="6">
        <f>G14/G$17</f>
        <v>0.24528301886792453</v>
      </c>
      <c r="J14" s="1">
        <v>18</v>
      </c>
      <c r="K14" s="6">
        <f>J14/J$17</f>
        <v>0.18947368421052632</v>
      </c>
      <c r="M14" s="1">
        <v>26</v>
      </c>
      <c r="N14" s="6">
        <f>M14/M$17</f>
        <v>0.13978494623655913</v>
      </c>
      <c r="P14" s="1">
        <v>2</v>
      </c>
      <c r="Q14" s="6">
        <f>P14/P$17</f>
        <v>0.03278688524590164</v>
      </c>
      <c r="S14" s="1">
        <v>24</v>
      </c>
      <c r="T14" s="6">
        <f>S14/S$17</f>
        <v>0.1568627450980392</v>
      </c>
      <c r="V14" s="1">
        <v>44</v>
      </c>
      <c r="W14" s="6">
        <f>V14/V$17</f>
        <v>0.2268041237113402</v>
      </c>
      <c r="Y14" s="1">
        <v>150</v>
      </c>
      <c r="Z14" s="6">
        <f>Y14/Y$17</f>
        <v>0.16304347826086957</v>
      </c>
      <c r="AA14"/>
    </row>
    <row r="15" spans="1:27" ht="12.75">
      <c r="A15" s="22" t="s">
        <v>13</v>
      </c>
      <c r="B15" s="2"/>
      <c r="C15" s="9"/>
      <c r="D15" s="1">
        <v>63</v>
      </c>
      <c r="E15" s="6">
        <f>D15/125</f>
        <v>0.504</v>
      </c>
      <c r="G15" s="1">
        <v>49</v>
      </c>
      <c r="H15" s="6">
        <f>G15/G$17</f>
        <v>0.46226415094339623</v>
      </c>
      <c r="J15" s="1">
        <v>30</v>
      </c>
      <c r="K15" s="6">
        <f>J15/J$17</f>
        <v>0.3157894736842105</v>
      </c>
      <c r="M15" s="1">
        <v>82</v>
      </c>
      <c r="N15" s="6">
        <f>M15/M$17</f>
        <v>0.44086021505376344</v>
      </c>
      <c r="P15" s="1">
        <v>26</v>
      </c>
      <c r="Q15" s="6">
        <f>P15/P$17</f>
        <v>0.4262295081967213</v>
      </c>
      <c r="S15" s="1">
        <v>59</v>
      </c>
      <c r="T15" s="6">
        <f>S15/S$17</f>
        <v>0.38562091503267976</v>
      </c>
      <c r="V15" s="1">
        <v>81</v>
      </c>
      <c r="W15" s="6">
        <f>V15/V$17</f>
        <v>0.4175257731958763</v>
      </c>
      <c r="Y15" s="1">
        <v>390</v>
      </c>
      <c r="Z15" s="6">
        <f>Y15/Y$17</f>
        <v>0.42391304347826086</v>
      </c>
      <c r="AA15"/>
    </row>
    <row r="16" spans="1:27" ht="12.75">
      <c r="A16" s="22" t="s">
        <v>14</v>
      </c>
      <c r="B16" s="2"/>
      <c r="C16" s="9"/>
      <c r="D16" s="1">
        <v>50</v>
      </c>
      <c r="E16" s="6">
        <f>D16/125</f>
        <v>0.4</v>
      </c>
      <c r="G16" s="1">
        <v>26</v>
      </c>
      <c r="H16" s="6">
        <f>G16/G$17</f>
        <v>0.24528301886792453</v>
      </c>
      <c r="J16" s="1">
        <v>47</v>
      </c>
      <c r="K16" s="6">
        <f>J16/J$17</f>
        <v>0.49473684210526314</v>
      </c>
      <c r="M16" s="1">
        <v>77</v>
      </c>
      <c r="N16" s="6">
        <f>M16/M$17</f>
        <v>0.41397849462365593</v>
      </c>
      <c r="P16" s="1">
        <v>32</v>
      </c>
      <c r="Q16" s="6">
        <f>P16/P$17</f>
        <v>0.5245901639344263</v>
      </c>
      <c r="S16" s="1">
        <v>68</v>
      </c>
      <c r="T16" s="6">
        <f>S16/S$17</f>
        <v>0.4444444444444444</v>
      </c>
      <c r="V16" s="1">
        <v>62</v>
      </c>
      <c r="W16" s="6">
        <f>V16/V$17</f>
        <v>0.31958762886597936</v>
      </c>
      <c r="Y16" s="1">
        <v>362</v>
      </c>
      <c r="Z16" s="6">
        <f>Y16/Y$17</f>
        <v>0.3934782608695652</v>
      </c>
      <c r="AA16"/>
    </row>
    <row r="17" spans="1:27" ht="12.75">
      <c r="A17" s="23" t="s">
        <v>1</v>
      </c>
      <c r="B17" s="15"/>
      <c r="C17" s="16"/>
      <c r="D17" s="16">
        <f>SUM(D13:D16)</f>
        <v>125</v>
      </c>
      <c r="E17" s="17">
        <f>D17/125</f>
        <v>1</v>
      </c>
      <c r="F17" s="16"/>
      <c r="G17" s="16">
        <f>SUM(G13:G16)</f>
        <v>106</v>
      </c>
      <c r="H17" s="17">
        <f>G17/G$17</f>
        <v>1</v>
      </c>
      <c r="I17" s="16"/>
      <c r="J17" s="16">
        <f>SUM(J13:J16)</f>
        <v>95</v>
      </c>
      <c r="K17" s="17">
        <f>J17/J$17</f>
        <v>1</v>
      </c>
      <c r="L17" s="16"/>
      <c r="M17" s="16">
        <f>SUM(M13:M16)</f>
        <v>186</v>
      </c>
      <c r="N17" s="17">
        <f>M17/M$17</f>
        <v>1</v>
      </c>
      <c r="O17" s="16"/>
      <c r="P17" s="16">
        <f>SUM(P13:P16)</f>
        <v>61</v>
      </c>
      <c r="Q17" s="17">
        <f>P17/P$17</f>
        <v>1</v>
      </c>
      <c r="R17" s="16"/>
      <c r="S17" s="16">
        <f>SUM(S13:S16)</f>
        <v>153</v>
      </c>
      <c r="T17" s="17">
        <f>S17/S$17</f>
        <v>1</v>
      </c>
      <c r="U17" s="16"/>
      <c r="V17" s="16">
        <f>SUM(V13:V16)</f>
        <v>194</v>
      </c>
      <c r="W17" s="17">
        <f>V17/V$17</f>
        <v>1</v>
      </c>
      <c r="X17" s="16"/>
      <c r="Y17" s="16">
        <f>SUM(Y13:Y16)</f>
        <v>920</v>
      </c>
      <c r="Z17" s="17">
        <f>Y17/Y$17</f>
        <v>1</v>
      </c>
      <c r="AA17"/>
    </row>
    <row r="18" spans="5:27" ht="12.75">
      <c r="E18" s="6"/>
      <c r="G18" s="1"/>
      <c r="H18" s="6"/>
      <c r="J18" s="1"/>
      <c r="K18" s="6"/>
      <c r="M18" s="1"/>
      <c r="N18" s="6"/>
      <c r="P18" s="1"/>
      <c r="Q18" s="6"/>
      <c r="S18" s="1"/>
      <c r="T18" s="6"/>
      <c r="V18" s="1"/>
      <c r="W18" s="6"/>
      <c r="Y18" s="1"/>
      <c r="Z18" s="6"/>
      <c r="AA18"/>
    </row>
    <row r="19" spans="1:27" ht="41.25" customHeight="1">
      <c r="A19" s="18" t="s">
        <v>77</v>
      </c>
      <c r="C19" s="14"/>
      <c r="D19" s="37" t="s">
        <v>49</v>
      </c>
      <c r="E19" s="37"/>
      <c r="F19" s="14"/>
      <c r="G19" s="38" t="s">
        <v>53</v>
      </c>
      <c r="H19" s="38"/>
      <c r="I19" s="14"/>
      <c r="J19" s="39" t="s">
        <v>54</v>
      </c>
      <c r="K19" s="39"/>
      <c r="L19" s="14"/>
      <c r="M19" s="40" t="s">
        <v>55</v>
      </c>
      <c r="N19" s="40"/>
      <c r="O19" s="14"/>
      <c r="P19" s="41" t="s">
        <v>52</v>
      </c>
      <c r="Q19" s="41"/>
      <c r="R19" s="14"/>
      <c r="S19" s="42" t="s">
        <v>51</v>
      </c>
      <c r="T19" s="42"/>
      <c r="U19" s="14"/>
      <c r="V19" s="43" t="s">
        <v>50</v>
      </c>
      <c r="W19" s="43"/>
      <c r="X19" s="1"/>
      <c r="Y19" s="44" t="s">
        <v>1</v>
      </c>
      <c r="Z19" s="44"/>
      <c r="AA19"/>
    </row>
    <row r="20" spans="4:27" ht="12.75" customHeight="1">
      <c r="D20" s="7" t="s">
        <v>56</v>
      </c>
      <c r="E20" s="7" t="s">
        <v>57</v>
      </c>
      <c r="G20" s="7" t="s">
        <v>56</v>
      </c>
      <c r="H20" s="7" t="s">
        <v>57</v>
      </c>
      <c r="J20" s="7" t="s">
        <v>56</v>
      </c>
      <c r="K20" s="7" t="s">
        <v>57</v>
      </c>
      <c r="M20" s="7" t="s">
        <v>56</v>
      </c>
      <c r="N20" s="7" t="s">
        <v>57</v>
      </c>
      <c r="P20" s="7" t="s">
        <v>56</v>
      </c>
      <c r="Q20" s="7" t="s">
        <v>57</v>
      </c>
      <c r="S20" s="7" t="s">
        <v>56</v>
      </c>
      <c r="T20" s="7" t="s">
        <v>57</v>
      </c>
      <c r="V20" s="7" t="s">
        <v>56</v>
      </c>
      <c r="W20" s="7" t="s">
        <v>57</v>
      </c>
      <c r="Y20" s="7" t="s">
        <v>56</v>
      </c>
      <c r="Z20" s="7" t="s">
        <v>57</v>
      </c>
      <c r="AA20"/>
    </row>
    <row r="21" spans="1:27" ht="12.75">
      <c r="A21" s="22" t="s">
        <v>11</v>
      </c>
      <c r="B21" s="2"/>
      <c r="D21" s="1">
        <v>7</v>
      </c>
      <c r="E21" s="6">
        <f>D21/123</f>
        <v>0.056910569105691054</v>
      </c>
      <c r="G21" s="1">
        <v>6</v>
      </c>
      <c r="H21" s="6">
        <f>G21/G$25</f>
        <v>0.057692307692307696</v>
      </c>
      <c r="J21" s="1">
        <v>5</v>
      </c>
      <c r="K21" s="6">
        <f>J21/J$25</f>
        <v>0.05319148936170213</v>
      </c>
      <c r="M21" s="1">
        <v>9</v>
      </c>
      <c r="N21" s="6">
        <f>M21/M$25</f>
        <v>0.0481283422459893</v>
      </c>
      <c r="P21" s="1"/>
      <c r="Q21" s="6">
        <f>P21/P$25</f>
        <v>0</v>
      </c>
      <c r="S21" s="1">
        <v>10</v>
      </c>
      <c r="T21" s="6">
        <f>S21/S$25</f>
        <v>0.06578947368421052</v>
      </c>
      <c r="V21" s="1">
        <v>12</v>
      </c>
      <c r="W21" s="6">
        <f>V21/V$25</f>
        <v>0.06153846153846154</v>
      </c>
      <c r="Y21" s="1">
        <v>49</v>
      </c>
      <c r="Z21" s="6">
        <f>Y21/Y$25</f>
        <v>0.05349344978165939</v>
      </c>
      <c r="AA21"/>
    </row>
    <row r="22" spans="1:27" ht="12.75">
      <c r="A22" s="22" t="s">
        <v>12</v>
      </c>
      <c r="B22" s="2"/>
      <c r="C22" s="5"/>
      <c r="D22" s="1">
        <v>36</v>
      </c>
      <c r="E22" s="6">
        <f>D22/123</f>
        <v>0.2926829268292683</v>
      </c>
      <c r="G22" s="1">
        <v>33</v>
      </c>
      <c r="H22" s="6">
        <f>G22/G$25</f>
        <v>0.3173076923076923</v>
      </c>
      <c r="J22" s="1">
        <v>26</v>
      </c>
      <c r="K22" s="6">
        <f>J22/J$25</f>
        <v>0.2765957446808511</v>
      </c>
      <c r="M22" s="1">
        <v>45</v>
      </c>
      <c r="N22" s="6">
        <f>M22/M$25</f>
        <v>0.24064171122994651</v>
      </c>
      <c r="P22" s="1">
        <v>7</v>
      </c>
      <c r="Q22" s="6">
        <f>P22/P$25</f>
        <v>0.11475409836065574</v>
      </c>
      <c r="S22" s="1">
        <v>37</v>
      </c>
      <c r="T22" s="6">
        <f>S22/S$25</f>
        <v>0.24342105263157895</v>
      </c>
      <c r="V22" s="1">
        <v>54</v>
      </c>
      <c r="W22" s="6">
        <f>V22/V$25</f>
        <v>0.27692307692307694</v>
      </c>
      <c r="Y22" s="1">
        <v>238</v>
      </c>
      <c r="Z22" s="6">
        <f>Y22/Y$25</f>
        <v>0.259825327510917</v>
      </c>
      <c r="AA22"/>
    </row>
    <row r="23" spans="1:27" ht="12.75">
      <c r="A23" s="22" t="s">
        <v>13</v>
      </c>
      <c r="B23" s="2"/>
      <c r="C23" s="9"/>
      <c r="D23" s="1">
        <v>52</v>
      </c>
      <c r="E23" s="6">
        <f>D23/123</f>
        <v>0.42276422764227645</v>
      </c>
      <c r="G23" s="1">
        <v>41</v>
      </c>
      <c r="H23" s="6">
        <f>G23/G$25</f>
        <v>0.3942307692307692</v>
      </c>
      <c r="J23" s="1">
        <v>29</v>
      </c>
      <c r="K23" s="6">
        <f>J23/J$25</f>
        <v>0.30851063829787234</v>
      </c>
      <c r="M23" s="1">
        <v>70</v>
      </c>
      <c r="N23" s="6">
        <f>M23/M$25</f>
        <v>0.37433155080213903</v>
      </c>
      <c r="P23" s="1">
        <v>24</v>
      </c>
      <c r="Q23" s="6">
        <f>P23/P$25</f>
        <v>0.39344262295081966</v>
      </c>
      <c r="S23" s="1">
        <v>56</v>
      </c>
      <c r="T23" s="6">
        <f>S23/S$25</f>
        <v>0.3684210526315789</v>
      </c>
      <c r="V23" s="1">
        <v>88</v>
      </c>
      <c r="W23" s="6">
        <f>V23/V$25</f>
        <v>0.4512820512820513</v>
      </c>
      <c r="Y23" s="1">
        <v>360</v>
      </c>
      <c r="Z23" s="6">
        <f>Y23/Y$25</f>
        <v>0.3930131004366812</v>
      </c>
      <c r="AA23"/>
    </row>
    <row r="24" spans="1:27" ht="12.75">
      <c r="A24" s="22" t="s">
        <v>14</v>
      </c>
      <c r="B24" s="2"/>
      <c r="C24" s="9"/>
      <c r="D24" s="1">
        <v>28</v>
      </c>
      <c r="E24" s="6">
        <f>D24/123</f>
        <v>0.22764227642276422</v>
      </c>
      <c r="G24" s="1">
        <v>24</v>
      </c>
      <c r="H24" s="6">
        <f>G24/G$25</f>
        <v>0.23076923076923078</v>
      </c>
      <c r="J24" s="1">
        <v>34</v>
      </c>
      <c r="K24" s="6">
        <f>J24/J$25</f>
        <v>0.3617021276595745</v>
      </c>
      <c r="M24" s="1">
        <v>63</v>
      </c>
      <c r="N24" s="6">
        <f>M24/M$25</f>
        <v>0.33689839572192515</v>
      </c>
      <c r="P24" s="1">
        <v>30</v>
      </c>
      <c r="Q24" s="6">
        <f>P24/P$25</f>
        <v>0.4918032786885246</v>
      </c>
      <c r="S24" s="1">
        <v>49</v>
      </c>
      <c r="T24" s="6">
        <f>S24/S$25</f>
        <v>0.3223684210526316</v>
      </c>
      <c r="V24" s="1">
        <v>41</v>
      </c>
      <c r="W24" s="6">
        <f>V24/V$25</f>
        <v>0.21025641025641026</v>
      </c>
      <c r="Y24" s="1">
        <v>269</v>
      </c>
      <c r="Z24" s="6">
        <f>Y24/Y$25</f>
        <v>0.29366812227074235</v>
      </c>
      <c r="AA24"/>
    </row>
    <row r="25" spans="1:27" ht="12.75">
      <c r="A25" s="23" t="s">
        <v>1</v>
      </c>
      <c r="B25" s="15"/>
      <c r="C25" s="16"/>
      <c r="D25" s="16">
        <f>SUM(D21:D24)</f>
        <v>123</v>
      </c>
      <c r="E25" s="17">
        <f>D25/123</f>
        <v>1</v>
      </c>
      <c r="F25" s="16"/>
      <c r="G25" s="16">
        <f>SUM(G21:G24)</f>
        <v>104</v>
      </c>
      <c r="H25" s="17">
        <f>G25/G$25</f>
        <v>1</v>
      </c>
      <c r="I25" s="16"/>
      <c r="J25" s="16">
        <f>SUM(J21:J24)</f>
        <v>94</v>
      </c>
      <c r="K25" s="17">
        <f>J25/J$25</f>
        <v>1</v>
      </c>
      <c r="L25" s="16"/>
      <c r="M25" s="16">
        <f>SUM(M21:M24)</f>
        <v>187</v>
      </c>
      <c r="N25" s="17">
        <f>M25/M$25</f>
        <v>1</v>
      </c>
      <c r="O25" s="16"/>
      <c r="P25" s="16">
        <f>SUM(P21:P24)</f>
        <v>61</v>
      </c>
      <c r="Q25" s="17">
        <f>P25/P$25</f>
        <v>1</v>
      </c>
      <c r="R25" s="16"/>
      <c r="S25" s="16">
        <f>SUM(S21:S24)</f>
        <v>152</v>
      </c>
      <c r="T25" s="17">
        <f>S25/S$25</f>
        <v>1</v>
      </c>
      <c r="U25" s="16"/>
      <c r="V25" s="16">
        <f>SUM(V21:V24)</f>
        <v>195</v>
      </c>
      <c r="W25" s="17">
        <f>V25/V$25</f>
        <v>1</v>
      </c>
      <c r="X25" s="16"/>
      <c r="Y25" s="16">
        <f>SUM(Y21:Y24)</f>
        <v>916</v>
      </c>
      <c r="Z25" s="17">
        <f>Y25/Y$25</f>
        <v>1</v>
      </c>
      <c r="AA25"/>
    </row>
    <row r="26" spans="3:27" ht="12.75">
      <c r="C26" s="9"/>
      <c r="E26" s="6"/>
      <c r="G26" s="1"/>
      <c r="H26" s="6"/>
      <c r="J26" s="1"/>
      <c r="K26" s="6"/>
      <c r="M26" s="1"/>
      <c r="N26" s="6"/>
      <c r="P26" s="1"/>
      <c r="Q26" s="6"/>
      <c r="S26" s="1"/>
      <c r="T26" s="6"/>
      <c r="V26" s="1"/>
      <c r="W26" s="6"/>
      <c r="Y26" s="1"/>
      <c r="Z26" s="6"/>
      <c r="AA26"/>
    </row>
    <row r="27" spans="1:27" ht="41.25" customHeight="1">
      <c r="A27" s="18" t="s">
        <v>78</v>
      </c>
      <c r="C27" s="14"/>
      <c r="D27" s="37" t="s">
        <v>49</v>
      </c>
      <c r="E27" s="37"/>
      <c r="F27" s="14"/>
      <c r="G27" s="38" t="s">
        <v>53</v>
      </c>
      <c r="H27" s="38"/>
      <c r="I27" s="14"/>
      <c r="J27" s="39" t="s">
        <v>54</v>
      </c>
      <c r="K27" s="39"/>
      <c r="L27" s="14"/>
      <c r="M27" s="40" t="s">
        <v>55</v>
      </c>
      <c r="N27" s="40"/>
      <c r="O27" s="14"/>
      <c r="P27" s="41" t="s">
        <v>52</v>
      </c>
      <c r="Q27" s="41"/>
      <c r="R27" s="14"/>
      <c r="S27" s="42" t="s">
        <v>51</v>
      </c>
      <c r="T27" s="42"/>
      <c r="U27" s="14"/>
      <c r="V27" s="43" t="s">
        <v>50</v>
      </c>
      <c r="W27" s="43"/>
      <c r="X27" s="1"/>
      <c r="Y27" s="44" t="s">
        <v>1</v>
      </c>
      <c r="Z27" s="44"/>
      <c r="AA27"/>
    </row>
    <row r="28" spans="4:27" ht="12.75" customHeight="1">
      <c r="D28" s="7" t="s">
        <v>56</v>
      </c>
      <c r="E28" s="7" t="s">
        <v>57</v>
      </c>
      <c r="G28" s="7" t="s">
        <v>56</v>
      </c>
      <c r="H28" s="7" t="s">
        <v>57</v>
      </c>
      <c r="J28" s="7" t="s">
        <v>56</v>
      </c>
      <c r="K28" s="7" t="s">
        <v>57</v>
      </c>
      <c r="M28" s="7" t="s">
        <v>56</v>
      </c>
      <c r="N28" s="7" t="s">
        <v>57</v>
      </c>
      <c r="P28" s="7" t="s">
        <v>56</v>
      </c>
      <c r="Q28" s="7" t="s">
        <v>57</v>
      </c>
      <c r="S28" s="7" t="s">
        <v>56</v>
      </c>
      <c r="T28" s="7" t="s">
        <v>57</v>
      </c>
      <c r="V28" s="7" t="s">
        <v>56</v>
      </c>
      <c r="W28" s="7" t="s">
        <v>57</v>
      </c>
      <c r="Y28" s="7" t="s">
        <v>56</v>
      </c>
      <c r="Z28" s="7" t="s">
        <v>57</v>
      </c>
      <c r="AA28"/>
    </row>
    <row r="29" spans="1:27" ht="12.75">
      <c r="A29" s="22" t="s">
        <v>11</v>
      </c>
      <c r="B29" s="2"/>
      <c r="D29" s="1">
        <v>6</v>
      </c>
      <c r="E29" s="6">
        <f>D29/126</f>
        <v>0.047619047619047616</v>
      </c>
      <c r="G29" s="1">
        <v>6</v>
      </c>
      <c r="H29" s="6">
        <f>G29/G$33</f>
        <v>0.05714285714285714</v>
      </c>
      <c r="J29" s="1">
        <v>11</v>
      </c>
      <c r="K29" s="6">
        <f>J29/J$33</f>
        <v>0.11578947368421053</v>
      </c>
      <c r="M29" s="1">
        <v>9</v>
      </c>
      <c r="N29" s="6">
        <f>M29/M$33</f>
        <v>0.04838709677419355</v>
      </c>
      <c r="P29" s="1">
        <v>3</v>
      </c>
      <c r="Q29" s="6">
        <f>P29/P$33</f>
        <v>0.04918032786885246</v>
      </c>
      <c r="S29" s="1">
        <v>19</v>
      </c>
      <c r="T29" s="6">
        <f>S29/S$33</f>
        <v>0.12337662337662338</v>
      </c>
      <c r="V29" s="1">
        <v>15</v>
      </c>
      <c r="W29" s="6">
        <f>V29/V$33</f>
        <v>0.07614213197969544</v>
      </c>
      <c r="Y29" s="1">
        <v>69</v>
      </c>
      <c r="Z29" s="6">
        <f>Y29/Y$33</f>
        <v>0.07467532467532467</v>
      </c>
      <c r="AA29"/>
    </row>
    <row r="30" spans="1:27" ht="12.75">
      <c r="A30" s="22" t="s">
        <v>12</v>
      </c>
      <c r="B30" s="2"/>
      <c r="D30" s="1">
        <v>36</v>
      </c>
      <c r="E30" s="6">
        <f>D30/126</f>
        <v>0.2857142857142857</v>
      </c>
      <c r="G30" s="1">
        <v>30</v>
      </c>
      <c r="H30" s="6">
        <f>G30/G$33</f>
        <v>0.2857142857142857</v>
      </c>
      <c r="J30" s="1">
        <v>35</v>
      </c>
      <c r="K30" s="6">
        <f>J30/J$33</f>
        <v>0.3684210526315789</v>
      </c>
      <c r="M30" s="1">
        <v>55</v>
      </c>
      <c r="N30" s="6">
        <f>M30/M$33</f>
        <v>0.2956989247311828</v>
      </c>
      <c r="P30" s="1">
        <v>7</v>
      </c>
      <c r="Q30" s="6">
        <f>P30/P$33</f>
        <v>0.11475409836065574</v>
      </c>
      <c r="S30" s="1">
        <v>33</v>
      </c>
      <c r="T30" s="6">
        <f>S30/S$33</f>
        <v>0.21428571428571427</v>
      </c>
      <c r="V30" s="1">
        <v>51</v>
      </c>
      <c r="W30" s="6">
        <f>V30/V$33</f>
        <v>0.25888324873096447</v>
      </c>
      <c r="Y30" s="1">
        <v>247</v>
      </c>
      <c r="Z30" s="6">
        <f>Y30/Y$33</f>
        <v>0.26731601731601734</v>
      </c>
      <c r="AA30"/>
    </row>
    <row r="31" spans="1:27" ht="12.75">
      <c r="A31" s="22" t="s">
        <v>13</v>
      </c>
      <c r="B31" s="2"/>
      <c r="D31" s="1">
        <v>53</v>
      </c>
      <c r="E31" s="6">
        <f>D31/126</f>
        <v>0.42063492063492064</v>
      </c>
      <c r="G31" s="1">
        <v>44</v>
      </c>
      <c r="H31" s="6">
        <f>G31/G$33</f>
        <v>0.41904761904761906</v>
      </c>
      <c r="J31" s="1">
        <v>29</v>
      </c>
      <c r="K31" s="6">
        <f>J31/J$33</f>
        <v>0.30526315789473685</v>
      </c>
      <c r="M31" s="1">
        <v>68</v>
      </c>
      <c r="N31" s="6">
        <f>M31/M$33</f>
        <v>0.3655913978494624</v>
      </c>
      <c r="P31" s="1">
        <v>28</v>
      </c>
      <c r="Q31" s="6">
        <f>P31/P$33</f>
        <v>0.45901639344262296</v>
      </c>
      <c r="S31" s="1">
        <v>61</v>
      </c>
      <c r="T31" s="6">
        <f>S31/S$33</f>
        <v>0.3961038961038961</v>
      </c>
      <c r="V31" s="1">
        <v>78</v>
      </c>
      <c r="W31" s="6">
        <f>V31/V$33</f>
        <v>0.39593908629441626</v>
      </c>
      <c r="Y31" s="1">
        <v>361</v>
      </c>
      <c r="Z31" s="6">
        <f>Y31/Y$33</f>
        <v>0.3906926406926407</v>
      </c>
      <c r="AA31"/>
    </row>
    <row r="32" spans="1:27" ht="12.75">
      <c r="A32" s="22" t="s">
        <v>14</v>
      </c>
      <c r="B32" s="2"/>
      <c r="D32" s="1">
        <v>31</v>
      </c>
      <c r="E32" s="6">
        <f>D32/126</f>
        <v>0.24603174603174602</v>
      </c>
      <c r="G32" s="1">
        <v>25</v>
      </c>
      <c r="H32" s="6">
        <f>G32/G$33</f>
        <v>0.23809523809523808</v>
      </c>
      <c r="J32" s="1">
        <v>20</v>
      </c>
      <c r="K32" s="6">
        <f>J32/J$33</f>
        <v>0.21052631578947367</v>
      </c>
      <c r="M32" s="1">
        <v>54</v>
      </c>
      <c r="N32" s="6">
        <f>M32/M$33</f>
        <v>0.2903225806451613</v>
      </c>
      <c r="P32" s="1">
        <v>23</v>
      </c>
      <c r="Q32" s="6">
        <f>P32/P$33</f>
        <v>0.3770491803278688</v>
      </c>
      <c r="S32" s="1">
        <v>41</v>
      </c>
      <c r="T32" s="6">
        <f>S32/S$33</f>
        <v>0.2662337662337662</v>
      </c>
      <c r="V32" s="1">
        <v>53</v>
      </c>
      <c r="W32" s="6">
        <f>V32/V$33</f>
        <v>0.26903553299492383</v>
      </c>
      <c r="Y32" s="1">
        <v>247</v>
      </c>
      <c r="Z32" s="6">
        <f>Y32/Y$33</f>
        <v>0.26731601731601734</v>
      </c>
      <c r="AA32"/>
    </row>
    <row r="33" spans="1:27" ht="12.75">
      <c r="A33" s="23" t="s">
        <v>1</v>
      </c>
      <c r="B33" s="15"/>
      <c r="C33" s="16"/>
      <c r="D33" s="16">
        <f>SUM(D29:D32)</f>
        <v>126</v>
      </c>
      <c r="E33" s="17">
        <f>D33/126</f>
        <v>1</v>
      </c>
      <c r="F33" s="16"/>
      <c r="G33" s="16">
        <f>SUM(G29:G32)</f>
        <v>105</v>
      </c>
      <c r="H33" s="17">
        <f>G33/G$33</f>
        <v>1</v>
      </c>
      <c r="I33" s="16"/>
      <c r="J33" s="16">
        <f>SUM(J29:J32)</f>
        <v>95</v>
      </c>
      <c r="K33" s="17">
        <f>J33/J$33</f>
        <v>1</v>
      </c>
      <c r="L33" s="16"/>
      <c r="M33" s="16">
        <f>SUM(M29:M32)</f>
        <v>186</v>
      </c>
      <c r="N33" s="17">
        <f>M33/M$33</f>
        <v>1</v>
      </c>
      <c r="O33" s="16"/>
      <c r="P33" s="16">
        <f>SUM(P29:P32)</f>
        <v>61</v>
      </c>
      <c r="Q33" s="17">
        <f>P33/P$33</f>
        <v>1</v>
      </c>
      <c r="R33" s="16"/>
      <c r="S33" s="16">
        <f>SUM(S29:S32)</f>
        <v>154</v>
      </c>
      <c r="T33" s="17">
        <f>S33/S$33</f>
        <v>1</v>
      </c>
      <c r="U33" s="16"/>
      <c r="V33" s="16">
        <f>SUM(V29:V32)</f>
        <v>197</v>
      </c>
      <c r="W33" s="17">
        <f>V33/V$33</f>
        <v>1</v>
      </c>
      <c r="X33" s="16"/>
      <c r="Y33" s="16">
        <f>SUM(Y29:Y32)</f>
        <v>924</v>
      </c>
      <c r="Z33" s="17">
        <f>Y33/Y$33</f>
        <v>1</v>
      </c>
      <c r="AA33"/>
    </row>
    <row r="34" spans="3:27" ht="12.75">
      <c r="C34" s="9"/>
      <c r="E34" s="6"/>
      <c r="G34" s="1"/>
      <c r="H34" s="6"/>
      <c r="J34" s="1"/>
      <c r="K34" s="6"/>
      <c r="M34" s="1"/>
      <c r="N34" s="6"/>
      <c r="P34" s="1"/>
      <c r="Q34" s="6"/>
      <c r="S34" s="1"/>
      <c r="T34" s="6"/>
      <c r="V34" s="1"/>
      <c r="W34" s="6"/>
      <c r="Y34" s="1"/>
      <c r="Z34" s="6"/>
      <c r="AA34"/>
    </row>
    <row r="35" spans="1:27" ht="41.25" customHeight="1">
      <c r="A35" s="18" t="s">
        <v>79</v>
      </c>
      <c r="C35" s="14"/>
      <c r="D35" s="37" t="s">
        <v>49</v>
      </c>
      <c r="E35" s="37"/>
      <c r="F35" s="14"/>
      <c r="G35" s="38" t="s">
        <v>53</v>
      </c>
      <c r="H35" s="38"/>
      <c r="I35" s="14"/>
      <c r="J35" s="39" t="s">
        <v>54</v>
      </c>
      <c r="K35" s="39"/>
      <c r="L35" s="14"/>
      <c r="M35" s="40" t="s">
        <v>55</v>
      </c>
      <c r="N35" s="40"/>
      <c r="O35" s="14"/>
      <c r="P35" s="41" t="s">
        <v>52</v>
      </c>
      <c r="Q35" s="41"/>
      <c r="R35" s="14"/>
      <c r="S35" s="42" t="s">
        <v>51</v>
      </c>
      <c r="T35" s="42"/>
      <c r="U35" s="14"/>
      <c r="V35" s="43" t="s">
        <v>50</v>
      </c>
      <c r="W35" s="43"/>
      <c r="X35" s="1"/>
      <c r="Y35" s="44" t="s">
        <v>1</v>
      </c>
      <c r="Z35" s="44"/>
      <c r="AA35"/>
    </row>
    <row r="36" spans="3:27" ht="12.75" customHeight="1">
      <c r="C36" s="9"/>
      <c r="D36" s="7" t="s">
        <v>56</v>
      </c>
      <c r="E36" s="7" t="s">
        <v>57</v>
      </c>
      <c r="G36" s="7" t="s">
        <v>56</v>
      </c>
      <c r="H36" s="7" t="s">
        <v>57</v>
      </c>
      <c r="J36" s="7" t="s">
        <v>56</v>
      </c>
      <c r="K36" s="7" t="s">
        <v>57</v>
      </c>
      <c r="M36" s="7" t="s">
        <v>56</v>
      </c>
      <c r="N36" s="7" t="s">
        <v>57</v>
      </c>
      <c r="P36" s="7" t="s">
        <v>56</v>
      </c>
      <c r="Q36" s="7" t="s">
        <v>57</v>
      </c>
      <c r="S36" s="7" t="s">
        <v>56</v>
      </c>
      <c r="T36" s="7" t="s">
        <v>57</v>
      </c>
      <c r="V36" s="7" t="s">
        <v>56</v>
      </c>
      <c r="W36" s="7" t="s">
        <v>57</v>
      </c>
      <c r="Y36" s="7" t="s">
        <v>56</v>
      </c>
      <c r="Z36" s="7" t="s">
        <v>57</v>
      </c>
      <c r="AA36"/>
    </row>
    <row r="37" spans="1:27" ht="12.75">
      <c r="A37" s="22" t="s">
        <v>11</v>
      </c>
      <c r="B37" s="2"/>
      <c r="C37" s="9"/>
      <c r="D37" s="1">
        <v>3</v>
      </c>
      <c r="E37" s="6">
        <f>D37/126</f>
        <v>0.023809523809523808</v>
      </c>
      <c r="G37" s="1">
        <v>10</v>
      </c>
      <c r="H37" s="6">
        <f>G37/G$41</f>
        <v>0.09433962264150944</v>
      </c>
      <c r="J37" s="1">
        <v>2</v>
      </c>
      <c r="K37" s="6">
        <f>J37/J$41</f>
        <v>0.021052631578947368</v>
      </c>
      <c r="M37" s="1">
        <v>8</v>
      </c>
      <c r="N37" s="6">
        <f>M37/M$41</f>
        <v>0.043243243243243246</v>
      </c>
      <c r="P37" s="1">
        <v>1</v>
      </c>
      <c r="Q37" s="6">
        <f>P37/P$41</f>
        <v>0.01639344262295082</v>
      </c>
      <c r="S37" s="1">
        <v>4</v>
      </c>
      <c r="T37" s="6">
        <f>S37/S$41</f>
        <v>0.026143790849673203</v>
      </c>
      <c r="V37" s="1">
        <v>15</v>
      </c>
      <c r="W37" s="6">
        <f>V37/V$41</f>
        <v>0.07614213197969544</v>
      </c>
      <c r="Y37" s="1">
        <v>43</v>
      </c>
      <c r="Z37" s="6">
        <f>Y37/Y$41</f>
        <v>0.04658721560130011</v>
      </c>
      <c r="AA37"/>
    </row>
    <row r="38" spans="1:27" ht="12.75">
      <c r="A38" s="22" t="s">
        <v>12</v>
      </c>
      <c r="B38" s="2"/>
      <c r="C38" s="9"/>
      <c r="D38" s="1">
        <v>22</v>
      </c>
      <c r="E38" s="6">
        <f>D38/126</f>
        <v>0.1746031746031746</v>
      </c>
      <c r="G38" s="1">
        <v>16</v>
      </c>
      <c r="H38" s="6">
        <f>G38/G$41</f>
        <v>0.1509433962264151</v>
      </c>
      <c r="J38" s="1">
        <v>11</v>
      </c>
      <c r="K38" s="6">
        <f>J38/J$41</f>
        <v>0.11578947368421053</v>
      </c>
      <c r="M38" s="1">
        <v>42</v>
      </c>
      <c r="N38" s="6">
        <f>M38/M$41</f>
        <v>0.22702702702702704</v>
      </c>
      <c r="P38" s="1">
        <v>4</v>
      </c>
      <c r="Q38" s="6">
        <f>P38/P$41</f>
        <v>0.06557377049180328</v>
      </c>
      <c r="S38" s="1">
        <v>37</v>
      </c>
      <c r="T38" s="6">
        <f>S38/S$41</f>
        <v>0.24183006535947713</v>
      </c>
      <c r="V38" s="1">
        <v>49</v>
      </c>
      <c r="W38" s="6">
        <f>V38/V$41</f>
        <v>0.24873096446700507</v>
      </c>
      <c r="Y38" s="1">
        <v>181</v>
      </c>
      <c r="Z38" s="6">
        <f>Y38/Y$41</f>
        <v>0.19609967497291442</v>
      </c>
      <c r="AA38"/>
    </row>
    <row r="39" spans="1:27" ht="12.75">
      <c r="A39" s="22" t="s">
        <v>13</v>
      </c>
      <c r="B39" s="2"/>
      <c r="D39" s="1">
        <v>41</v>
      </c>
      <c r="E39" s="6">
        <f>D39/126</f>
        <v>0.3253968253968254</v>
      </c>
      <c r="G39" s="1">
        <v>49</v>
      </c>
      <c r="H39" s="6">
        <f>G39/G$41</f>
        <v>0.46226415094339623</v>
      </c>
      <c r="J39" s="1">
        <v>30</v>
      </c>
      <c r="K39" s="6">
        <f>J39/J$41</f>
        <v>0.3157894736842105</v>
      </c>
      <c r="M39" s="1">
        <v>62</v>
      </c>
      <c r="N39" s="6">
        <f>M39/M$41</f>
        <v>0.33513513513513515</v>
      </c>
      <c r="P39" s="1">
        <v>20</v>
      </c>
      <c r="Q39" s="6">
        <f>P39/P$41</f>
        <v>0.32786885245901637</v>
      </c>
      <c r="S39" s="1">
        <v>51</v>
      </c>
      <c r="T39" s="6">
        <f>S39/S$41</f>
        <v>0.3333333333333333</v>
      </c>
      <c r="V39" s="1">
        <v>77</v>
      </c>
      <c r="W39" s="6">
        <f>V39/V$41</f>
        <v>0.39086294416243655</v>
      </c>
      <c r="Y39" s="1">
        <v>330</v>
      </c>
      <c r="Z39" s="6">
        <f>Y39/Y$41</f>
        <v>0.35752979414951247</v>
      </c>
      <c r="AA39"/>
    </row>
    <row r="40" spans="1:27" ht="12.75">
      <c r="A40" s="22" t="s">
        <v>14</v>
      </c>
      <c r="B40" s="2"/>
      <c r="D40" s="1">
        <v>60</v>
      </c>
      <c r="E40" s="6">
        <f>D40/126</f>
        <v>0.47619047619047616</v>
      </c>
      <c r="G40" s="1">
        <v>31</v>
      </c>
      <c r="H40" s="6">
        <f>G40/G$41</f>
        <v>0.29245283018867924</v>
      </c>
      <c r="J40" s="1">
        <v>52</v>
      </c>
      <c r="K40" s="6">
        <f>J40/J$41</f>
        <v>0.5473684210526316</v>
      </c>
      <c r="M40" s="1">
        <v>73</v>
      </c>
      <c r="N40" s="6">
        <f>M40/M$41</f>
        <v>0.3945945945945946</v>
      </c>
      <c r="P40" s="1">
        <v>36</v>
      </c>
      <c r="Q40" s="6">
        <f>P40/P$41</f>
        <v>0.5901639344262295</v>
      </c>
      <c r="S40" s="1">
        <v>61</v>
      </c>
      <c r="T40" s="6">
        <f>S40/S$41</f>
        <v>0.39869281045751637</v>
      </c>
      <c r="V40" s="1">
        <v>56</v>
      </c>
      <c r="W40" s="6">
        <f>V40/V$41</f>
        <v>0.28426395939086296</v>
      </c>
      <c r="Y40" s="1">
        <v>369</v>
      </c>
      <c r="Z40" s="6">
        <f>Y40/Y$41</f>
        <v>0.39978331527627303</v>
      </c>
      <c r="AA40"/>
    </row>
    <row r="41" spans="1:27" ht="12.75">
      <c r="A41" s="23" t="s">
        <v>1</v>
      </c>
      <c r="B41" s="15"/>
      <c r="C41" s="16"/>
      <c r="D41" s="16">
        <f>SUM(D37:D40)</f>
        <v>126</v>
      </c>
      <c r="E41" s="17">
        <f>D41/126</f>
        <v>1</v>
      </c>
      <c r="F41" s="16"/>
      <c r="G41" s="16">
        <f>SUM(G37:G40)</f>
        <v>106</v>
      </c>
      <c r="H41" s="17">
        <f>G41/G$41</f>
        <v>1</v>
      </c>
      <c r="I41" s="16"/>
      <c r="J41" s="16">
        <f>SUM(J37:J40)</f>
        <v>95</v>
      </c>
      <c r="K41" s="17">
        <f>J41/J$41</f>
        <v>1</v>
      </c>
      <c r="L41" s="16"/>
      <c r="M41" s="16">
        <f>SUM(M37:M40)</f>
        <v>185</v>
      </c>
      <c r="N41" s="17">
        <f>M41/M$41</f>
        <v>1</v>
      </c>
      <c r="O41" s="16"/>
      <c r="P41" s="16">
        <f>SUM(P37:P40)</f>
        <v>61</v>
      </c>
      <c r="Q41" s="17">
        <f>P41/P$41</f>
        <v>1</v>
      </c>
      <c r="R41" s="16"/>
      <c r="S41" s="16">
        <f>SUM(S37:S40)</f>
        <v>153</v>
      </c>
      <c r="T41" s="17">
        <f>S41/S$41</f>
        <v>1</v>
      </c>
      <c r="U41" s="16"/>
      <c r="V41" s="16">
        <f>SUM(V37:V40)</f>
        <v>197</v>
      </c>
      <c r="W41" s="17">
        <f>V41/V$41</f>
        <v>1</v>
      </c>
      <c r="X41" s="16"/>
      <c r="Y41" s="16">
        <f>SUM(Y37:Y40)</f>
        <v>923</v>
      </c>
      <c r="Z41" s="17">
        <f>Y41/Y$41</f>
        <v>1</v>
      </c>
      <c r="AA41"/>
    </row>
    <row r="42" spans="5:27" ht="12.75">
      <c r="E42" s="6"/>
      <c r="G42" s="1"/>
      <c r="H42" s="6"/>
      <c r="J42" s="1"/>
      <c r="K42" s="6"/>
      <c r="M42" s="1"/>
      <c r="N42" s="6"/>
      <c r="P42" s="1"/>
      <c r="Q42" s="6"/>
      <c r="S42" s="1"/>
      <c r="T42" s="6"/>
      <c r="V42" s="1"/>
      <c r="W42" s="6"/>
      <c r="Y42" s="1"/>
      <c r="Z42" s="6"/>
      <c r="AA42"/>
    </row>
  </sheetData>
  <sheetProtection/>
  <mergeCells count="41">
    <mergeCell ref="A1:H1"/>
    <mergeCell ref="P35:Q35"/>
    <mergeCell ref="S35:T35"/>
    <mergeCell ref="V35:W35"/>
    <mergeCell ref="Y35:Z35"/>
    <mergeCell ref="P27:Q27"/>
    <mergeCell ref="S27:T27"/>
    <mergeCell ref="V27:W27"/>
    <mergeCell ref="Y27:Z27"/>
    <mergeCell ref="Y19:Z19"/>
    <mergeCell ref="D27:E27"/>
    <mergeCell ref="G27:H27"/>
    <mergeCell ref="J27:K27"/>
    <mergeCell ref="M27:N27"/>
    <mergeCell ref="D35:E35"/>
    <mergeCell ref="G35:H35"/>
    <mergeCell ref="J35:K35"/>
    <mergeCell ref="M35:N35"/>
    <mergeCell ref="P19:Q19"/>
    <mergeCell ref="D19:E19"/>
    <mergeCell ref="G19:H19"/>
    <mergeCell ref="J19:K19"/>
    <mergeCell ref="M19:N19"/>
    <mergeCell ref="S19:T19"/>
    <mergeCell ref="V19:W19"/>
    <mergeCell ref="V3:W3"/>
    <mergeCell ref="Y3:Z3"/>
    <mergeCell ref="D11:E11"/>
    <mergeCell ref="G11:H11"/>
    <mergeCell ref="J11:K11"/>
    <mergeCell ref="M11:N11"/>
    <mergeCell ref="P11:Q11"/>
    <mergeCell ref="S11:T11"/>
    <mergeCell ref="V11:W11"/>
    <mergeCell ref="Y11:Z11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4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1" spans="1:8" ht="12.75">
      <c r="A1" s="45" t="s">
        <v>139</v>
      </c>
      <c r="B1" s="46"/>
      <c r="C1" s="46"/>
      <c r="D1" s="46"/>
      <c r="E1" s="46"/>
      <c r="F1" s="46"/>
      <c r="G1" s="46"/>
      <c r="H1" s="46"/>
    </row>
    <row r="2" spans="5:27" ht="12.75">
      <c r="E2" s="6"/>
      <c r="G2" s="1"/>
      <c r="H2" s="6"/>
      <c r="J2" s="1"/>
      <c r="K2" s="6"/>
      <c r="M2" s="1"/>
      <c r="N2" s="6"/>
      <c r="P2" s="1"/>
      <c r="Q2" s="6"/>
      <c r="S2" s="1"/>
      <c r="T2" s="6"/>
      <c r="V2" s="1"/>
      <c r="W2" s="6"/>
      <c r="Y2" s="1"/>
      <c r="Z2" s="6"/>
      <c r="AA2"/>
    </row>
    <row r="3" spans="1:27" ht="41.25" customHeight="1">
      <c r="A3" s="18" t="s">
        <v>80</v>
      </c>
      <c r="C3" s="14"/>
      <c r="D3" s="37" t="s">
        <v>49</v>
      </c>
      <c r="E3" s="37"/>
      <c r="F3" s="14"/>
      <c r="G3" s="38" t="s">
        <v>53</v>
      </c>
      <c r="H3" s="38"/>
      <c r="I3" s="14"/>
      <c r="J3" s="39" t="s">
        <v>54</v>
      </c>
      <c r="K3" s="39"/>
      <c r="L3" s="14"/>
      <c r="M3" s="40" t="s">
        <v>55</v>
      </c>
      <c r="N3" s="40"/>
      <c r="O3" s="14"/>
      <c r="P3" s="41" t="s">
        <v>52</v>
      </c>
      <c r="Q3" s="41"/>
      <c r="R3" s="14"/>
      <c r="S3" s="42" t="s">
        <v>51</v>
      </c>
      <c r="T3" s="42"/>
      <c r="U3" s="14"/>
      <c r="V3" s="43" t="s">
        <v>50</v>
      </c>
      <c r="W3" s="43"/>
      <c r="X3" s="1"/>
      <c r="Y3" s="44" t="s">
        <v>1</v>
      </c>
      <c r="Z3" s="44"/>
      <c r="AA3"/>
    </row>
    <row r="4" spans="2:27" ht="12.75" customHeight="1">
      <c r="B4" s="3"/>
      <c r="C4" s="9"/>
      <c r="D4" s="7" t="s">
        <v>56</v>
      </c>
      <c r="E4" s="7" t="s">
        <v>57</v>
      </c>
      <c r="G4" s="7" t="s">
        <v>56</v>
      </c>
      <c r="H4" s="7" t="s">
        <v>57</v>
      </c>
      <c r="J4" s="7" t="s">
        <v>56</v>
      </c>
      <c r="K4" s="7" t="s">
        <v>57</v>
      </c>
      <c r="M4" s="7" t="s">
        <v>56</v>
      </c>
      <c r="N4" s="7" t="s">
        <v>57</v>
      </c>
      <c r="P4" s="7" t="s">
        <v>56</v>
      </c>
      <c r="Q4" s="7" t="s">
        <v>57</v>
      </c>
      <c r="S4" s="7" t="s">
        <v>56</v>
      </c>
      <c r="T4" s="7" t="s">
        <v>57</v>
      </c>
      <c r="V4" s="7" t="s">
        <v>56</v>
      </c>
      <c r="W4" s="7" t="s">
        <v>57</v>
      </c>
      <c r="Y4" s="7" t="s">
        <v>56</v>
      </c>
      <c r="Z4" s="7" t="s">
        <v>57</v>
      </c>
      <c r="AA4"/>
    </row>
    <row r="5" spans="1:27" ht="12.75">
      <c r="A5" s="24" t="s">
        <v>0</v>
      </c>
      <c r="B5" s="3"/>
      <c r="C5" s="9"/>
      <c r="E5" s="6">
        <f aca="true" t="shared" si="0" ref="E5:E10">D5/125</f>
        <v>0</v>
      </c>
      <c r="G5" s="1">
        <v>1</v>
      </c>
      <c r="H5" s="6">
        <f>G5/G$10</f>
        <v>0.009433962264150943</v>
      </c>
      <c r="J5" s="1">
        <v>2</v>
      </c>
      <c r="K5" s="6">
        <f>J5/J$10</f>
        <v>0.021052631578947368</v>
      </c>
      <c r="M5" s="1">
        <v>1</v>
      </c>
      <c r="N5" s="6">
        <f aca="true" t="shared" si="1" ref="N5:N10">M5/M$10</f>
        <v>0.0053475935828877</v>
      </c>
      <c r="P5" s="1"/>
      <c r="Q5" s="6">
        <f aca="true" t="shared" si="2" ref="Q5:Q10">P5/P$10</f>
        <v>0</v>
      </c>
      <c r="S5" s="1">
        <v>3</v>
      </c>
      <c r="T5" s="6">
        <f aca="true" t="shared" si="3" ref="T5:T10">S5/S$10</f>
        <v>0.0196078431372549</v>
      </c>
      <c r="V5" s="1">
        <v>2</v>
      </c>
      <c r="W5" s="6">
        <f aca="true" t="shared" si="4" ref="W5:W10">V5/V$10</f>
        <v>0.01015228426395939</v>
      </c>
      <c r="Y5" s="1">
        <v>9</v>
      </c>
      <c r="Z5" s="6">
        <f aca="true" t="shared" si="5" ref="Z5:Z10">Y5/Y$10</f>
        <v>0.00974025974025974</v>
      </c>
      <c r="AA5"/>
    </row>
    <row r="6" spans="1:27" ht="12.75">
      <c r="A6" s="24" t="s">
        <v>15</v>
      </c>
      <c r="B6" s="3"/>
      <c r="C6" s="9"/>
      <c r="D6" s="1">
        <v>25</v>
      </c>
      <c r="E6" s="6">
        <f t="shared" si="0"/>
        <v>0.2</v>
      </c>
      <c r="G6" s="1">
        <v>20</v>
      </c>
      <c r="H6" s="6">
        <f aca="true" t="shared" si="6" ref="H6:K10">G6/G$10</f>
        <v>0.18867924528301888</v>
      </c>
      <c r="J6" s="1">
        <v>31</v>
      </c>
      <c r="K6" s="6">
        <f t="shared" si="6"/>
        <v>0.3263157894736842</v>
      </c>
      <c r="M6" s="1">
        <v>35</v>
      </c>
      <c r="N6" s="6">
        <f t="shared" si="1"/>
        <v>0.18716577540106952</v>
      </c>
      <c r="P6" s="1">
        <v>16</v>
      </c>
      <c r="Q6" s="6">
        <f t="shared" si="2"/>
        <v>0.26229508196721313</v>
      </c>
      <c r="S6" s="1">
        <v>35</v>
      </c>
      <c r="T6" s="6">
        <f t="shared" si="3"/>
        <v>0.22875816993464052</v>
      </c>
      <c r="V6" s="1">
        <v>50</v>
      </c>
      <c r="W6" s="6">
        <f t="shared" si="4"/>
        <v>0.25380710659898476</v>
      </c>
      <c r="Y6" s="1">
        <v>212</v>
      </c>
      <c r="Z6" s="6">
        <f t="shared" si="5"/>
        <v>0.22943722943722944</v>
      </c>
      <c r="AA6"/>
    </row>
    <row r="7" spans="1:27" ht="12.75">
      <c r="A7" s="24" t="s">
        <v>16</v>
      </c>
      <c r="B7" s="3"/>
      <c r="C7" s="9"/>
      <c r="D7" s="1">
        <v>44</v>
      </c>
      <c r="E7" s="6">
        <f t="shared" si="0"/>
        <v>0.352</v>
      </c>
      <c r="G7" s="1">
        <v>44</v>
      </c>
      <c r="H7" s="6">
        <f t="shared" si="6"/>
        <v>0.41509433962264153</v>
      </c>
      <c r="J7" s="1">
        <v>34</v>
      </c>
      <c r="K7" s="6">
        <f t="shared" si="6"/>
        <v>0.35789473684210527</v>
      </c>
      <c r="M7" s="1">
        <v>57</v>
      </c>
      <c r="N7" s="6">
        <f t="shared" si="1"/>
        <v>0.3048128342245989</v>
      </c>
      <c r="P7" s="1">
        <v>20</v>
      </c>
      <c r="Q7" s="6">
        <f t="shared" si="2"/>
        <v>0.32786885245901637</v>
      </c>
      <c r="S7" s="1">
        <v>76</v>
      </c>
      <c r="T7" s="6">
        <f t="shared" si="3"/>
        <v>0.49673202614379086</v>
      </c>
      <c r="V7" s="1">
        <v>76</v>
      </c>
      <c r="W7" s="6">
        <f t="shared" si="4"/>
        <v>0.38578680203045684</v>
      </c>
      <c r="Y7" s="1">
        <v>351</v>
      </c>
      <c r="Z7" s="6">
        <f t="shared" si="5"/>
        <v>0.37987012987012986</v>
      </c>
      <c r="AA7"/>
    </row>
    <row r="8" spans="1:27" ht="12.75">
      <c r="A8" s="24" t="s">
        <v>17</v>
      </c>
      <c r="B8" s="3"/>
      <c r="C8" s="9"/>
      <c r="D8" s="1">
        <v>46</v>
      </c>
      <c r="E8" s="6">
        <f t="shared" si="0"/>
        <v>0.368</v>
      </c>
      <c r="G8" s="1">
        <v>25</v>
      </c>
      <c r="H8" s="6">
        <f t="shared" si="6"/>
        <v>0.2358490566037736</v>
      </c>
      <c r="J8" s="1">
        <v>21</v>
      </c>
      <c r="K8" s="6">
        <f t="shared" si="6"/>
        <v>0.22105263157894736</v>
      </c>
      <c r="M8" s="1">
        <v>57</v>
      </c>
      <c r="N8" s="6">
        <f t="shared" si="1"/>
        <v>0.3048128342245989</v>
      </c>
      <c r="P8" s="1">
        <v>8</v>
      </c>
      <c r="Q8" s="6">
        <f t="shared" si="2"/>
        <v>0.13114754098360656</v>
      </c>
      <c r="S8" s="1">
        <v>28</v>
      </c>
      <c r="T8" s="6">
        <f t="shared" si="3"/>
        <v>0.1830065359477124</v>
      </c>
      <c r="V8" s="1">
        <v>58</v>
      </c>
      <c r="W8" s="6">
        <f t="shared" si="4"/>
        <v>0.29441624365482233</v>
      </c>
      <c r="Y8" s="1">
        <v>243</v>
      </c>
      <c r="Z8" s="6">
        <f t="shared" si="5"/>
        <v>0.262987012987013</v>
      </c>
      <c r="AA8"/>
    </row>
    <row r="9" spans="1:27" ht="12.75">
      <c r="A9" s="24" t="s">
        <v>18</v>
      </c>
      <c r="B9" s="3"/>
      <c r="D9" s="1">
        <v>10</v>
      </c>
      <c r="E9" s="6">
        <f t="shared" si="0"/>
        <v>0.08</v>
      </c>
      <c r="G9" s="1">
        <v>16</v>
      </c>
      <c r="H9" s="6">
        <f t="shared" si="6"/>
        <v>0.1509433962264151</v>
      </c>
      <c r="J9" s="1">
        <v>7</v>
      </c>
      <c r="K9" s="6">
        <f t="shared" si="6"/>
        <v>0.07368421052631578</v>
      </c>
      <c r="M9" s="1">
        <v>37</v>
      </c>
      <c r="N9" s="6">
        <f t="shared" si="1"/>
        <v>0.19786096256684493</v>
      </c>
      <c r="P9" s="1">
        <v>17</v>
      </c>
      <c r="Q9" s="6">
        <f t="shared" si="2"/>
        <v>0.2786885245901639</v>
      </c>
      <c r="S9" s="1">
        <v>11</v>
      </c>
      <c r="T9" s="6">
        <f t="shared" si="3"/>
        <v>0.0718954248366013</v>
      </c>
      <c r="V9" s="1">
        <v>11</v>
      </c>
      <c r="W9" s="6">
        <f t="shared" si="4"/>
        <v>0.05583756345177665</v>
      </c>
      <c r="Y9" s="1">
        <v>109</v>
      </c>
      <c r="Z9" s="6">
        <f t="shared" si="5"/>
        <v>0.11796536796536797</v>
      </c>
      <c r="AA9"/>
    </row>
    <row r="10" spans="1:27" ht="12.75">
      <c r="A10" s="23" t="s">
        <v>1</v>
      </c>
      <c r="B10" s="15"/>
      <c r="C10" s="16"/>
      <c r="D10" s="16">
        <f>SUM(D5:D9)</f>
        <v>125</v>
      </c>
      <c r="E10" s="17">
        <f t="shared" si="0"/>
        <v>1</v>
      </c>
      <c r="F10" s="16"/>
      <c r="G10" s="16">
        <f>SUM(G5:G9)</f>
        <v>106</v>
      </c>
      <c r="H10" s="17">
        <f t="shared" si="6"/>
        <v>1</v>
      </c>
      <c r="I10" s="16"/>
      <c r="J10" s="16">
        <f>SUM(J5:J9)</f>
        <v>95</v>
      </c>
      <c r="K10" s="17">
        <f t="shared" si="6"/>
        <v>1</v>
      </c>
      <c r="L10" s="16"/>
      <c r="M10" s="16">
        <f>SUM(M5:M9)</f>
        <v>187</v>
      </c>
      <c r="N10" s="17">
        <f t="shared" si="1"/>
        <v>1</v>
      </c>
      <c r="O10" s="16"/>
      <c r="P10" s="16">
        <f>SUM(P5:P9)</f>
        <v>61</v>
      </c>
      <c r="Q10" s="17">
        <f t="shared" si="2"/>
        <v>1</v>
      </c>
      <c r="R10" s="16"/>
      <c r="S10" s="16">
        <f>SUM(S5:S9)</f>
        <v>153</v>
      </c>
      <c r="T10" s="17">
        <f t="shared" si="3"/>
        <v>1</v>
      </c>
      <c r="U10" s="16"/>
      <c r="V10" s="16">
        <f>SUM(V5:V9)</f>
        <v>197</v>
      </c>
      <c r="W10" s="17">
        <f t="shared" si="4"/>
        <v>1</v>
      </c>
      <c r="X10" s="16"/>
      <c r="Y10" s="16">
        <f>SUM(Y5:Y9)</f>
        <v>924</v>
      </c>
      <c r="Z10" s="17">
        <f t="shared" si="5"/>
        <v>1</v>
      </c>
      <c r="AA10"/>
    </row>
    <row r="11" spans="4:27" ht="12.75">
      <c r="D11" s="6"/>
      <c r="E11" s="6"/>
      <c r="F11" s="1"/>
      <c r="H11" s="6"/>
      <c r="I11" s="1"/>
      <c r="K11" s="6"/>
      <c r="L11" s="1"/>
      <c r="N11" s="6"/>
      <c r="O11" s="1"/>
      <c r="Q11" s="6"/>
      <c r="R11" s="1"/>
      <c r="T11" s="6"/>
      <c r="U11" s="1"/>
      <c r="W11" s="6"/>
      <c r="X11" s="1"/>
      <c r="AA11"/>
    </row>
    <row r="12" spans="1:27" ht="41.25" customHeight="1">
      <c r="A12" s="18" t="s">
        <v>81</v>
      </c>
      <c r="C12" s="14"/>
      <c r="D12" s="37" t="s">
        <v>49</v>
      </c>
      <c r="E12" s="37"/>
      <c r="F12" s="14"/>
      <c r="G12" s="38" t="s">
        <v>53</v>
      </c>
      <c r="H12" s="38"/>
      <c r="I12" s="14"/>
      <c r="J12" s="39" t="s">
        <v>54</v>
      </c>
      <c r="K12" s="39"/>
      <c r="L12" s="14"/>
      <c r="M12" s="40" t="s">
        <v>55</v>
      </c>
      <c r="N12" s="40"/>
      <c r="O12" s="14"/>
      <c r="P12" s="41" t="s">
        <v>52</v>
      </c>
      <c r="Q12" s="41"/>
      <c r="R12" s="14"/>
      <c r="S12" s="42" t="s">
        <v>51</v>
      </c>
      <c r="T12" s="42"/>
      <c r="U12" s="14"/>
      <c r="V12" s="43" t="s">
        <v>50</v>
      </c>
      <c r="W12" s="43"/>
      <c r="X12" s="1"/>
      <c r="Y12" s="44" t="s">
        <v>1</v>
      </c>
      <c r="Z12" s="44"/>
      <c r="AA12"/>
    </row>
    <row r="13" spans="3:27" ht="12.75" customHeight="1">
      <c r="C13" s="19"/>
      <c r="D13" s="7" t="s">
        <v>56</v>
      </c>
      <c r="E13" s="7" t="s">
        <v>57</v>
      </c>
      <c r="G13" s="7" t="s">
        <v>56</v>
      </c>
      <c r="H13" s="7" t="s">
        <v>57</v>
      </c>
      <c r="J13" s="7" t="s">
        <v>56</v>
      </c>
      <c r="K13" s="7" t="s">
        <v>57</v>
      </c>
      <c r="M13" s="7" t="s">
        <v>56</v>
      </c>
      <c r="N13" s="7" t="s">
        <v>57</v>
      </c>
      <c r="P13" s="7" t="s">
        <v>56</v>
      </c>
      <c r="Q13" s="7" t="s">
        <v>57</v>
      </c>
      <c r="S13" s="7" t="s">
        <v>56</v>
      </c>
      <c r="T13" s="7" t="s">
        <v>57</v>
      </c>
      <c r="V13" s="7" t="s">
        <v>56</v>
      </c>
      <c r="W13" s="7" t="s">
        <v>57</v>
      </c>
      <c r="Y13" s="7" t="s">
        <v>56</v>
      </c>
      <c r="Z13" s="7" t="s">
        <v>57</v>
      </c>
      <c r="AA13"/>
    </row>
    <row r="14" spans="1:27" ht="12.75">
      <c r="A14" s="24" t="s">
        <v>0</v>
      </c>
      <c r="B14" s="3"/>
      <c r="C14" s="19"/>
      <c r="D14" s="1">
        <v>30</v>
      </c>
      <c r="E14" s="6">
        <f aca="true" t="shared" si="7" ref="E14:E19">D14/125</f>
        <v>0.24</v>
      </c>
      <c r="G14" s="1">
        <v>17</v>
      </c>
      <c r="H14" s="6">
        <f>G14/G$19</f>
        <v>0.1619047619047619</v>
      </c>
      <c r="J14" s="1">
        <v>14</v>
      </c>
      <c r="K14" s="6">
        <f>J14/J$19</f>
        <v>0.14893617021276595</v>
      </c>
      <c r="M14" s="1">
        <v>26</v>
      </c>
      <c r="N14" s="6">
        <f aca="true" t="shared" si="8" ref="N14:N19">M14/M$19</f>
        <v>0.13903743315508021</v>
      </c>
      <c r="P14" s="1">
        <v>11</v>
      </c>
      <c r="Q14" s="6">
        <f aca="true" t="shared" si="9" ref="Q14:Q19">P14/P$19</f>
        <v>0.18032786885245902</v>
      </c>
      <c r="S14" s="1">
        <v>43</v>
      </c>
      <c r="T14" s="6">
        <f aca="true" t="shared" si="10" ref="T14:T19">S14/S$19</f>
        <v>0.2792207792207792</v>
      </c>
      <c r="V14" s="1">
        <v>58</v>
      </c>
      <c r="W14" s="6">
        <f aca="true" t="shared" si="11" ref="W14:W19">V14/V$19</f>
        <v>0.29292929292929293</v>
      </c>
      <c r="Y14" s="1">
        <v>199</v>
      </c>
      <c r="Z14" s="6">
        <f aca="true" t="shared" si="12" ref="Z14:Z19">Y14/Y$19</f>
        <v>0.21536796536796537</v>
      </c>
      <c r="AA14"/>
    </row>
    <row r="15" spans="1:27" ht="12.75">
      <c r="A15" s="24" t="s">
        <v>15</v>
      </c>
      <c r="B15" s="3"/>
      <c r="C15" s="19"/>
      <c r="D15" s="1">
        <v>58</v>
      </c>
      <c r="E15" s="6">
        <f t="shared" si="7"/>
        <v>0.464</v>
      </c>
      <c r="G15" s="1">
        <v>58</v>
      </c>
      <c r="H15" s="6">
        <f aca="true" t="shared" si="13" ref="H15:K19">G15/G$19</f>
        <v>0.5523809523809524</v>
      </c>
      <c r="J15" s="1">
        <v>49</v>
      </c>
      <c r="K15" s="6">
        <f t="shared" si="13"/>
        <v>0.5212765957446809</v>
      </c>
      <c r="M15" s="1">
        <v>95</v>
      </c>
      <c r="N15" s="6">
        <f t="shared" si="8"/>
        <v>0.5080213903743316</v>
      </c>
      <c r="P15" s="1">
        <v>36</v>
      </c>
      <c r="Q15" s="6">
        <f t="shared" si="9"/>
        <v>0.5901639344262295</v>
      </c>
      <c r="S15" s="1">
        <v>78</v>
      </c>
      <c r="T15" s="6">
        <f t="shared" si="10"/>
        <v>0.5064935064935064</v>
      </c>
      <c r="V15" s="1">
        <v>96</v>
      </c>
      <c r="W15" s="6">
        <f t="shared" si="11"/>
        <v>0.48484848484848486</v>
      </c>
      <c r="Y15" s="1">
        <v>470</v>
      </c>
      <c r="Z15" s="6">
        <f t="shared" si="12"/>
        <v>0.5086580086580087</v>
      </c>
      <c r="AA15"/>
    </row>
    <row r="16" spans="1:27" ht="12.75">
      <c r="A16" s="24" t="s">
        <v>16</v>
      </c>
      <c r="B16" s="3"/>
      <c r="C16" s="19"/>
      <c r="D16" s="1">
        <v>18</v>
      </c>
      <c r="E16" s="6">
        <f t="shared" si="7"/>
        <v>0.144</v>
      </c>
      <c r="G16" s="1">
        <v>14</v>
      </c>
      <c r="H16" s="6">
        <f t="shared" si="13"/>
        <v>0.13333333333333333</v>
      </c>
      <c r="J16" s="1">
        <v>18</v>
      </c>
      <c r="K16" s="6">
        <f t="shared" si="13"/>
        <v>0.19148936170212766</v>
      </c>
      <c r="M16" s="1">
        <v>30</v>
      </c>
      <c r="N16" s="6">
        <f t="shared" si="8"/>
        <v>0.16042780748663102</v>
      </c>
      <c r="P16" s="1">
        <v>8</v>
      </c>
      <c r="Q16" s="6">
        <f t="shared" si="9"/>
        <v>0.13114754098360656</v>
      </c>
      <c r="S16" s="1">
        <v>15</v>
      </c>
      <c r="T16" s="6">
        <f t="shared" si="10"/>
        <v>0.09740259740259741</v>
      </c>
      <c r="V16" s="1">
        <v>22</v>
      </c>
      <c r="W16" s="6">
        <f t="shared" si="11"/>
        <v>0.1111111111111111</v>
      </c>
      <c r="Y16" s="1">
        <v>125</v>
      </c>
      <c r="Z16" s="6">
        <f t="shared" si="12"/>
        <v>0.13528138528138528</v>
      </c>
      <c r="AA16"/>
    </row>
    <row r="17" spans="1:27" ht="12.75">
      <c r="A17" s="24" t="s">
        <v>17</v>
      </c>
      <c r="B17" s="3"/>
      <c r="C17" s="19"/>
      <c r="D17" s="1">
        <v>9</v>
      </c>
      <c r="E17" s="6">
        <f t="shared" si="7"/>
        <v>0.072</v>
      </c>
      <c r="G17" s="1">
        <v>11</v>
      </c>
      <c r="H17" s="6">
        <f t="shared" si="13"/>
        <v>0.10476190476190476</v>
      </c>
      <c r="J17" s="1">
        <v>6</v>
      </c>
      <c r="K17" s="6">
        <f t="shared" si="13"/>
        <v>0.06382978723404255</v>
      </c>
      <c r="M17" s="1">
        <v>16</v>
      </c>
      <c r="N17" s="6">
        <f t="shared" si="8"/>
        <v>0.0855614973262032</v>
      </c>
      <c r="P17" s="1">
        <v>1</v>
      </c>
      <c r="Q17" s="6">
        <f t="shared" si="9"/>
        <v>0.01639344262295082</v>
      </c>
      <c r="S17" s="1">
        <v>13</v>
      </c>
      <c r="T17" s="6">
        <f t="shared" si="10"/>
        <v>0.08441558441558442</v>
      </c>
      <c r="V17" s="1">
        <v>8</v>
      </c>
      <c r="W17" s="6">
        <f t="shared" si="11"/>
        <v>0.04040404040404041</v>
      </c>
      <c r="Y17" s="1">
        <v>64</v>
      </c>
      <c r="Z17" s="6">
        <f t="shared" si="12"/>
        <v>0.06926406926406926</v>
      </c>
      <c r="AA17"/>
    </row>
    <row r="18" spans="1:27" ht="12.75">
      <c r="A18" s="24" t="s">
        <v>18</v>
      </c>
      <c r="B18" s="3"/>
      <c r="D18" s="1">
        <v>10</v>
      </c>
      <c r="E18" s="6">
        <f t="shared" si="7"/>
        <v>0.08</v>
      </c>
      <c r="G18" s="1">
        <v>5</v>
      </c>
      <c r="H18" s="6">
        <f t="shared" si="13"/>
        <v>0.047619047619047616</v>
      </c>
      <c r="J18" s="1">
        <v>7</v>
      </c>
      <c r="K18" s="6">
        <f t="shared" si="13"/>
        <v>0.07446808510638298</v>
      </c>
      <c r="M18" s="1">
        <v>20</v>
      </c>
      <c r="N18" s="6">
        <f t="shared" si="8"/>
        <v>0.10695187165775401</v>
      </c>
      <c r="P18" s="1">
        <v>5</v>
      </c>
      <c r="Q18" s="6">
        <f t="shared" si="9"/>
        <v>0.08196721311475409</v>
      </c>
      <c r="S18" s="1">
        <v>5</v>
      </c>
      <c r="T18" s="6">
        <f t="shared" si="10"/>
        <v>0.032467532467532464</v>
      </c>
      <c r="V18" s="1">
        <v>14</v>
      </c>
      <c r="W18" s="6">
        <f t="shared" si="11"/>
        <v>0.0707070707070707</v>
      </c>
      <c r="Y18" s="1">
        <v>66</v>
      </c>
      <c r="Z18" s="6">
        <f t="shared" si="12"/>
        <v>0.07142857142857142</v>
      </c>
      <c r="AA18"/>
    </row>
    <row r="19" spans="1:27" ht="12.75">
      <c r="A19" s="23" t="s">
        <v>1</v>
      </c>
      <c r="B19" s="15"/>
      <c r="C19" s="16"/>
      <c r="D19" s="16">
        <f>SUM(D14:D18)</f>
        <v>125</v>
      </c>
      <c r="E19" s="17">
        <f t="shared" si="7"/>
        <v>1</v>
      </c>
      <c r="F19" s="16"/>
      <c r="G19" s="16">
        <f>SUM(G14:G18)</f>
        <v>105</v>
      </c>
      <c r="H19" s="17">
        <f t="shared" si="13"/>
        <v>1</v>
      </c>
      <c r="I19" s="16"/>
      <c r="J19" s="16">
        <f>SUM(J14:J18)</f>
        <v>94</v>
      </c>
      <c r="K19" s="17">
        <f t="shared" si="13"/>
        <v>1</v>
      </c>
      <c r="L19" s="16"/>
      <c r="M19" s="16">
        <f>SUM(M14:M18)</f>
        <v>187</v>
      </c>
      <c r="N19" s="17">
        <f t="shared" si="8"/>
        <v>1</v>
      </c>
      <c r="O19" s="16"/>
      <c r="P19" s="16">
        <f>SUM(P14:P18)</f>
        <v>61</v>
      </c>
      <c r="Q19" s="17">
        <f t="shared" si="9"/>
        <v>1</v>
      </c>
      <c r="R19" s="16"/>
      <c r="S19" s="16">
        <f>SUM(S14:S18)</f>
        <v>154</v>
      </c>
      <c r="T19" s="17">
        <f t="shared" si="10"/>
        <v>1</v>
      </c>
      <c r="U19" s="16"/>
      <c r="V19" s="16">
        <f>SUM(V14:V18)</f>
        <v>198</v>
      </c>
      <c r="W19" s="17">
        <f t="shared" si="11"/>
        <v>1</v>
      </c>
      <c r="X19" s="16"/>
      <c r="Y19" s="16">
        <f>SUM(Y14:Y18)</f>
        <v>924</v>
      </c>
      <c r="Z19" s="17">
        <f t="shared" si="12"/>
        <v>1</v>
      </c>
      <c r="AA19"/>
    </row>
    <row r="20" spans="5:27" ht="12.75">
      <c r="E20" s="6"/>
      <c r="G20" s="1"/>
      <c r="H20" s="6"/>
      <c r="J20" s="1"/>
      <c r="K20" s="6"/>
      <c r="M20" s="1"/>
      <c r="N20" s="6"/>
      <c r="P20" s="1"/>
      <c r="Q20" s="6"/>
      <c r="S20" s="1"/>
      <c r="T20" s="6"/>
      <c r="V20" s="1"/>
      <c r="W20" s="6"/>
      <c r="Y20" s="1"/>
      <c r="Z20" s="6"/>
      <c r="AA20"/>
    </row>
    <row r="21" spans="1:27" ht="41.25" customHeight="1">
      <c r="A21" s="18" t="s">
        <v>82</v>
      </c>
      <c r="C21" s="14"/>
      <c r="D21" s="37" t="s">
        <v>49</v>
      </c>
      <c r="E21" s="37"/>
      <c r="F21" s="14"/>
      <c r="G21" s="38" t="s">
        <v>53</v>
      </c>
      <c r="H21" s="38"/>
      <c r="I21" s="14"/>
      <c r="J21" s="39" t="s">
        <v>54</v>
      </c>
      <c r="K21" s="39"/>
      <c r="L21" s="14"/>
      <c r="M21" s="40" t="s">
        <v>55</v>
      </c>
      <c r="N21" s="40"/>
      <c r="O21" s="14"/>
      <c r="P21" s="41" t="s">
        <v>52</v>
      </c>
      <c r="Q21" s="41"/>
      <c r="R21" s="14"/>
      <c r="S21" s="42" t="s">
        <v>51</v>
      </c>
      <c r="T21" s="42"/>
      <c r="U21" s="14"/>
      <c r="V21" s="43" t="s">
        <v>50</v>
      </c>
      <c r="W21" s="43"/>
      <c r="X21" s="1"/>
      <c r="Y21" s="44" t="s">
        <v>1</v>
      </c>
      <c r="Z21" s="44"/>
      <c r="AA21"/>
    </row>
    <row r="22" spans="2:27" ht="12.75" customHeight="1">
      <c r="B22" s="3"/>
      <c r="C22" s="19"/>
      <c r="D22" s="7" t="s">
        <v>56</v>
      </c>
      <c r="E22" s="7" t="s">
        <v>57</v>
      </c>
      <c r="G22" s="7" t="s">
        <v>56</v>
      </c>
      <c r="H22" s="7" t="s">
        <v>57</v>
      </c>
      <c r="J22" s="7" t="s">
        <v>56</v>
      </c>
      <c r="K22" s="7" t="s">
        <v>57</v>
      </c>
      <c r="M22" s="7" t="s">
        <v>56</v>
      </c>
      <c r="N22" s="7" t="s">
        <v>57</v>
      </c>
      <c r="P22" s="7" t="s">
        <v>56</v>
      </c>
      <c r="Q22" s="7" t="s">
        <v>57</v>
      </c>
      <c r="S22" s="7" t="s">
        <v>56</v>
      </c>
      <c r="T22" s="7" t="s">
        <v>57</v>
      </c>
      <c r="V22" s="7" t="s">
        <v>56</v>
      </c>
      <c r="W22" s="7" t="s">
        <v>57</v>
      </c>
      <c r="Y22" s="7" t="s">
        <v>56</v>
      </c>
      <c r="Z22" s="7" t="s">
        <v>57</v>
      </c>
      <c r="AA22"/>
    </row>
    <row r="23" spans="1:27" ht="12.75">
      <c r="A23" s="24" t="s">
        <v>0</v>
      </c>
      <c r="B23" s="3"/>
      <c r="D23" s="1">
        <v>68</v>
      </c>
      <c r="E23" s="6">
        <f aca="true" t="shared" si="14" ref="E23:E28">D23/125</f>
        <v>0.544</v>
      </c>
      <c r="G23" s="1">
        <v>64</v>
      </c>
      <c r="H23" s="6">
        <f>G23/G$28</f>
        <v>0.6153846153846154</v>
      </c>
      <c r="J23" s="1">
        <v>58</v>
      </c>
      <c r="K23" s="6">
        <f>J23/J$28</f>
        <v>0.6105263157894737</v>
      </c>
      <c r="M23" s="1">
        <v>107</v>
      </c>
      <c r="N23" s="6">
        <f aca="true" t="shared" si="15" ref="N23:N28">M23/M$28</f>
        <v>0.5721925133689839</v>
      </c>
      <c r="P23" s="1">
        <v>19</v>
      </c>
      <c r="Q23" s="6">
        <f aca="true" t="shared" si="16" ref="Q23:Q28">P23/P$28</f>
        <v>0.3114754098360656</v>
      </c>
      <c r="S23" s="1">
        <v>102</v>
      </c>
      <c r="T23" s="6">
        <f aca="true" t="shared" si="17" ref="T23:T28">S23/S$28</f>
        <v>0.6710526315789473</v>
      </c>
      <c r="V23" s="1">
        <v>163</v>
      </c>
      <c r="W23" s="6">
        <f aca="true" t="shared" si="18" ref="W23:W28">V23/V$28</f>
        <v>0.8274111675126904</v>
      </c>
      <c r="Y23" s="1">
        <v>581</v>
      </c>
      <c r="Z23" s="6">
        <f aca="true" t="shared" si="19" ref="Z23:Z28">Y23/Y$28</f>
        <v>0.6308360477741585</v>
      </c>
      <c r="AA23"/>
    </row>
    <row r="24" spans="1:27" ht="12.75">
      <c r="A24" s="24" t="s">
        <v>15</v>
      </c>
      <c r="B24" s="3"/>
      <c r="D24" s="1">
        <v>54</v>
      </c>
      <c r="E24" s="6">
        <f t="shared" si="14"/>
        <v>0.432</v>
      </c>
      <c r="G24" s="1">
        <v>32</v>
      </c>
      <c r="H24" s="6">
        <f aca="true" t="shared" si="20" ref="H24:K28">G24/G$28</f>
        <v>0.3076923076923077</v>
      </c>
      <c r="J24" s="1">
        <v>23</v>
      </c>
      <c r="K24" s="6">
        <f t="shared" si="20"/>
        <v>0.24210526315789474</v>
      </c>
      <c r="M24" s="1">
        <v>64</v>
      </c>
      <c r="N24" s="6">
        <f t="shared" si="15"/>
        <v>0.3422459893048128</v>
      </c>
      <c r="P24" s="1">
        <v>34</v>
      </c>
      <c r="Q24" s="6">
        <f t="shared" si="16"/>
        <v>0.5573770491803278</v>
      </c>
      <c r="S24" s="1">
        <v>39</v>
      </c>
      <c r="T24" s="6">
        <f t="shared" si="17"/>
        <v>0.2565789473684211</v>
      </c>
      <c r="V24" s="1">
        <v>23</v>
      </c>
      <c r="W24" s="6">
        <f t="shared" si="18"/>
        <v>0.116751269035533</v>
      </c>
      <c r="Y24" s="1">
        <v>269</v>
      </c>
      <c r="Z24" s="6">
        <f t="shared" si="19"/>
        <v>0.2920738327904452</v>
      </c>
      <c r="AA24"/>
    </row>
    <row r="25" spans="1:27" ht="12.75">
      <c r="A25" s="24" t="s">
        <v>16</v>
      </c>
      <c r="B25" s="3"/>
      <c r="D25" s="1">
        <v>1</v>
      </c>
      <c r="E25" s="6">
        <f t="shared" si="14"/>
        <v>0.008</v>
      </c>
      <c r="G25" s="1">
        <v>6</v>
      </c>
      <c r="H25" s="6">
        <f t="shared" si="20"/>
        <v>0.057692307692307696</v>
      </c>
      <c r="J25" s="1">
        <v>10</v>
      </c>
      <c r="K25" s="6">
        <f t="shared" si="20"/>
        <v>0.10526315789473684</v>
      </c>
      <c r="M25" s="1">
        <v>11</v>
      </c>
      <c r="N25" s="6">
        <f t="shared" si="15"/>
        <v>0.058823529411764705</v>
      </c>
      <c r="P25" s="1">
        <v>5</v>
      </c>
      <c r="Q25" s="6">
        <f t="shared" si="16"/>
        <v>0.08196721311475409</v>
      </c>
      <c r="S25" s="1">
        <v>8</v>
      </c>
      <c r="T25" s="6">
        <f t="shared" si="17"/>
        <v>0.05263157894736842</v>
      </c>
      <c r="V25" s="1">
        <v>7</v>
      </c>
      <c r="W25" s="6">
        <f t="shared" si="18"/>
        <v>0.03553299492385787</v>
      </c>
      <c r="Y25" s="1">
        <v>48</v>
      </c>
      <c r="Z25" s="6">
        <f t="shared" si="19"/>
        <v>0.05211726384364821</v>
      </c>
      <c r="AA25"/>
    </row>
    <row r="26" spans="1:27" ht="12.75">
      <c r="A26" s="24" t="s">
        <v>17</v>
      </c>
      <c r="B26" s="3"/>
      <c r="D26" s="1">
        <v>1</v>
      </c>
      <c r="E26" s="6">
        <f t="shared" si="14"/>
        <v>0.008</v>
      </c>
      <c r="G26" s="1"/>
      <c r="H26" s="6">
        <f t="shared" si="20"/>
        <v>0</v>
      </c>
      <c r="J26" s="1">
        <v>2</v>
      </c>
      <c r="K26" s="6">
        <f t="shared" si="20"/>
        <v>0.021052631578947368</v>
      </c>
      <c r="M26" s="1">
        <v>3</v>
      </c>
      <c r="N26" s="6">
        <f t="shared" si="15"/>
        <v>0.016042780748663103</v>
      </c>
      <c r="P26" s="1">
        <v>1</v>
      </c>
      <c r="Q26" s="6">
        <f t="shared" si="16"/>
        <v>0.01639344262295082</v>
      </c>
      <c r="S26" s="1">
        <v>3</v>
      </c>
      <c r="T26" s="6">
        <f t="shared" si="17"/>
        <v>0.019736842105263157</v>
      </c>
      <c r="V26" s="1">
        <v>3</v>
      </c>
      <c r="W26" s="6">
        <f t="shared" si="18"/>
        <v>0.015228426395939087</v>
      </c>
      <c r="Y26" s="1">
        <v>13</v>
      </c>
      <c r="Z26" s="6">
        <f t="shared" si="19"/>
        <v>0.014115092290988056</v>
      </c>
      <c r="AA26"/>
    </row>
    <row r="27" spans="1:27" ht="12.75">
      <c r="A27" s="24" t="s">
        <v>18</v>
      </c>
      <c r="B27" s="3"/>
      <c r="D27" s="1">
        <v>1</v>
      </c>
      <c r="E27" s="6">
        <f t="shared" si="14"/>
        <v>0.008</v>
      </c>
      <c r="G27" s="1">
        <v>2</v>
      </c>
      <c r="H27" s="6">
        <f t="shared" si="20"/>
        <v>0.019230769230769232</v>
      </c>
      <c r="J27" s="1">
        <v>2</v>
      </c>
      <c r="K27" s="6">
        <f t="shared" si="20"/>
        <v>0.021052631578947368</v>
      </c>
      <c r="M27" s="1">
        <v>2</v>
      </c>
      <c r="N27" s="6">
        <f t="shared" si="15"/>
        <v>0.0106951871657754</v>
      </c>
      <c r="P27" s="1">
        <v>2</v>
      </c>
      <c r="Q27" s="6">
        <f t="shared" si="16"/>
        <v>0.03278688524590164</v>
      </c>
      <c r="S27" s="1"/>
      <c r="T27" s="6">
        <f t="shared" si="17"/>
        <v>0</v>
      </c>
      <c r="V27" s="1">
        <v>1</v>
      </c>
      <c r="W27" s="6">
        <f t="shared" si="18"/>
        <v>0.005076142131979695</v>
      </c>
      <c r="Y27" s="1">
        <v>10</v>
      </c>
      <c r="Z27" s="6">
        <f t="shared" si="19"/>
        <v>0.010857763300760043</v>
      </c>
      <c r="AA27"/>
    </row>
    <row r="28" spans="1:27" ht="12.75">
      <c r="A28" s="23" t="s">
        <v>1</v>
      </c>
      <c r="B28" s="15"/>
      <c r="C28" s="16"/>
      <c r="D28" s="16">
        <f>SUM(D23:D27)</f>
        <v>125</v>
      </c>
      <c r="E28" s="17">
        <f t="shared" si="14"/>
        <v>1</v>
      </c>
      <c r="F28" s="16"/>
      <c r="G28" s="16">
        <f>SUM(G23:G27)</f>
        <v>104</v>
      </c>
      <c r="H28" s="17">
        <f t="shared" si="20"/>
        <v>1</v>
      </c>
      <c r="I28" s="16"/>
      <c r="J28" s="16">
        <f>SUM(J23:J27)</f>
        <v>95</v>
      </c>
      <c r="K28" s="17">
        <f t="shared" si="20"/>
        <v>1</v>
      </c>
      <c r="L28" s="16"/>
      <c r="M28" s="16">
        <f>SUM(M23:M27)</f>
        <v>187</v>
      </c>
      <c r="N28" s="17">
        <f t="shared" si="15"/>
        <v>1</v>
      </c>
      <c r="O28" s="16"/>
      <c r="P28" s="16">
        <f>SUM(P23:P27)</f>
        <v>61</v>
      </c>
      <c r="Q28" s="17">
        <f t="shared" si="16"/>
        <v>1</v>
      </c>
      <c r="R28" s="16"/>
      <c r="S28" s="16">
        <f>SUM(S23:S27)</f>
        <v>152</v>
      </c>
      <c r="T28" s="17">
        <f t="shared" si="17"/>
        <v>1</v>
      </c>
      <c r="U28" s="16"/>
      <c r="V28" s="16">
        <f>SUM(V23:V27)</f>
        <v>197</v>
      </c>
      <c r="W28" s="17">
        <f t="shared" si="18"/>
        <v>1</v>
      </c>
      <c r="X28" s="16"/>
      <c r="Y28" s="16">
        <f>SUM(Y23:Y27)</f>
        <v>921</v>
      </c>
      <c r="Z28" s="17">
        <f t="shared" si="19"/>
        <v>1</v>
      </c>
      <c r="AA28"/>
    </row>
    <row r="29" spans="5:27" ht="12.75">
      <c r="E29" s="6"/>
      <c r="G29" s="1"/>
      <c r="H29" s="6"/>
      <c r="J29" s="1"/>
      <c r="K29" s="6"/>
      <c r="M29" s="1"/>
      <c r="N29" s="6"/>
      <c r="P29" s="1"/>
      <c r="Q29" s="6"/>
      <c r="S29" s="1"/>
      <c r="T29" s="6"/>
      <c r="V29" s="1"/>
      <c r="W29" s="6"/>
      <c r="Y29" s="1"/>
      <c r="Z29" s="6"/>
      <c r="AA29"/>
    </row>
    <row r="30" spans="1:27" ht="41.25" customHeight="1">
      <c r="A30" s="18" t="s">
        <v>58</v>
      </c>
      <c r="C30" s="14"/>
      <c r="D30" s="37" t="s">
        <v>49</v>
      </c>
      <c r="E30" s="37"/>
      <c r="F30" s="14"/>
      <c r="G30" s="38" t="s">
        <v>53</v>
      </c>
      <c r="H30" s="38"/>
      <c r="I30" s="14"/>
      <c r="J30" s="39" t="s">
        <v>54</v>
      </c>
      <c r="K30" s="39"/>
      <c r="L30" s="14"/>
      <c r="M30" s="40" t="s">
        <v>55</v>
      </c>
      <c r="N30" s="40"/>
      <c r="O30" s="14"/>
      <c r="P30" s="41" t="s">
        <v>52</v>
      </c>
      <c r="Q30" s="41"/>
      <c r="R30" s="14"/>
      <c r="S30" s="42" t="s">
        <v>51</v>
      </c>
      <c r="T30" s="42"/>
      <c r="U30" s="14"/>
      <c r="V30" s="43" t="s">
        <v>50</v>
      </c>
      <c r="W30" s="43"/>
      <c r="X30" s="1"/>
      <c r="Y30" s="44" t="s">
        <v>1</v>
      </c>
      <c r="Z30" s="44"/>
      <c r="AA30"/>
    </row>
    <row r="31" spans="4:27" ht="12.75" customHeight="1">
      <c r="D31" s="7" t="s">
        <v>56</v>
      </c>
      <c r="E31" s="7" t="s">
        <v>57</v>
      </c>
      <c r="G31" s="7" t="s">
        <v>56</v>
      </c>
      <c r="H31" s="7" t="s">
        <v>57</v>
      </c>
      <c r="J31" s="7" t="s">
        <v>56</v>
      </c>
      <c r="K31" s="7" t="s">
        <v>57</v>
      </c>
      <c r="M31" s="7" t="s">
        <v>56</v>
      </c>
      <c r="N31" s="7" t="s">
        <v>57</v>
      </c>
      <c r="P31" s="7" t="s">
        <v>56</v>
      </c>
      <c r="Q31" s="7" t="s">
        <v>57</v>
      </c>
      <c r="S31" s="7" t="s">
        <v>56</v>
      </c>
      <c r="T31" s="7" t="s">
        <v>57</v>
      </c>
      <c r="V31" s="7" t="s">
        <v>56</v>
      </c>
      <c r="W31" s="7" t="s">
        <v>57</v>
      </c>
      <c r="Y31" s="7" t="s">
        <v>56</v>
      </c>
      <c r="Z31" s="7" t="s">
        <v>57</v>
      </c>
      <c r="AA31"/>
    </row>
    <row r="32" spans="1:27" ht="12.75">
      <c r="A32" s="24" t="s">
        <v>0</v>
      </c>
      <c r="B32" s="3"/>
      <c r="D32" s="1">
        <v>8</v>
      </c>
      <c r="E32" s="6">
        <f aca="true" t="shared" si="21" ref="E32:E37">D32/125</f>
        <v>0.064</v>
      </c>
      <c r="G32" s="1">
        <v>7</v>
      </c>
      <c r="H32" s="6">
        <f>G32/G$37</f>
        <v>0.06666666666666667</v>
      </c>
      <c r="J32" s="1">
        <v>8</v>
      </c>
      <c r="K32" s="6">
        <f>J32/J$37</f>
        <v>0.08421052631578947</v>
      </c>
      <c r="M32" s="1">
        <v>9</v>
      </c>
      <c r="N32" s="6">
        <f aca="true" t="shared" si="22" ref="N32:N37">M32/M$37</f>
        <v>0.04838709677419355</v>
      </c>
      <c r="P32" s="1">
        <v>2</v>
      </c>
      <c r="Q32" s="6">
        <f aca="true" t="shared" si="23" ref="Q32:Q37">P32/P$37</f>
        <v>0.03278688524590164</v>
      </c>
      <c r="S32" s="1">
        <v>9</v>
      </c>
      <c r="T32" s="6">
        <f aca="true" t="shared" si="24" ref="T32:T37">S32/S$37</f>
        <v>0.059602649006622516</v>
      </c>
      <c r="V32" s="1">
        <v>17</v>
      </c>
      <c r="W32" s="6">
        <f aca="true" t="shared" si="25" ref="W32:W37">V32/V$37</f>
        <v>0.08585858585858586</v>
      </c>
      <c r="Y32" s="1">
        <v>60</v>
      </c>
      <c r="Z32" s="6">
        <f aca="true" t="shared" si="26" ref="Z32:Z37">Y32/Y$37</f>
        <v>0.06514657980456026</v>
      </c>
      <c r="AA32"/>
    </row>
    <row r="33" spans="1:27" ht="12.75">
      <c r="A33" s="24" t="s">
        <v>15</v>
      </c>
      <c r="B33" s="3"/>
      <c r="C33" s="19"/>
      <c r="D33" s="1">
        <v>66</v>
      </c>
      <c r="E33" s="6">
        <f t="shared" si="21"/>
        <v>0.528</v>
      </c>
      <c r="G33" s="1">
        <v>39</v>
      </c>
      <c r="H33" s="6">
        <f aca="true" t="shared" si="27" ref="H33:K37">G33/G$37</f>
        <v>0.37142857142857144</v>
      </c>
      <c r="J33" s="1">
        <v>49</v>
      </c>
      <c r="K33" s="6">
        <f t="shared" si="27"/>
        <v>0.5157894736842106</v>
      </c>
      <c r="M33" s="1">
        <v>65</v>
      </c>
      <c r="N33" s="6">
        <f t="shared" si="22"/>
        <v>0.34946236559139787</v>
      </c>
      <c r="P33" s="1">
        <v>31</v>
      </c>
      <c r="Q33" s="6">
        <f t="shared" si="23"/>
        <v>0.5081967213114754</v>
      </c>
      <c r="S33" s="1">
        <v>72</v>
      </c>
      <c r="T33" s="6">
        <f t="shared" si="24"/>
        <v>0.4768211920529801</v>
      </c>
      <c r="V33" s="1">
        <v>112</v>
      </c>
      <c r="W33" s="6">
        <f t="shared" si="25"/>
        <v>0.5656565656565656</v>
      </c>
      <c r="Y33" s="1">
        <v>434</v>
      </c>
      <c r="Z33" s="6">
        <f t="shared" si="26"/>
        <v>0.47122692725298587</v>
      </c>
      <c r="AA33"/>
    </row>
    <row r="34" spans="1:27" ht="12.75">
      <c r="A34" s="24" t="s">
        <v>16</v>
      </c>
      <c r="B34" s="3"/>
      <c r="C34" s="19"/>
      <c r="D34" s="1">
        <v>37</v>
      </c>
      <c r="E34" s="6">
        <f t="shared" si="21"/>
        <v>0.296</v>
      </c>
      <c r="G34" s="1">
        <v>40</v>
      </c>
      <c r="H34" s="6">
        <f t="shared" si="27"/>
        <v>0.38095238095238093</v>
      </c>
      <c r="J34" s="1">
        <v>27</v>
      </c>
      <c r="K34" s="6">
        <f t="shared" si="27"/>
        <v>0.28421052631578947</v>
      </c>
      <c r="M34" s="1">
        <v>68</v>
      </c>
      <c r="N34" s="6">
        <f t="shared" si="22"/>
        <v>0.3655913978494624</v>
      </c>
      <c r="P34" s="1">
        <v>18</v>
      </c>
      <c r="Q34" s="6">
        <f t="shared" si="23"/>
        <v>0.29508196721311475</v>
      </c>
      <c r="S34" s="1">
        <v>47</v>
      </c>
      <c r="T34" s="6">
        <f t="shared" si="24"/>
        <v>0.31125827814569534</v>
      </c>
      <c r="V34" s="1">
        <v>56</v>
      </c>
      <c r="W34" s="6">
        <f t="shared" si="25"/>
        <v>0.2828282828282828</v>
      </c>
      <c r="Y34" s="1">
        <v>293</v>
      </c>
      <c r="Z34" s="6">
        <f t="shared" si="26"/>
        <v>0.31813246471226925</v>
      </c>
      <c r="AA34"/>
    </row>
    <row r="35" spans="1:27" ht="12.75">
      <c r="A35" s="24" t="s">
        <v>17</v>
      </c>
      <c r="B35" s="3"/>
      <c r="C35" s="19"/>
      <c r="D35" s="1">
        <v>9</v>
      </c>
      <c r="E35" s="6">
        <f t="shared" si="21"/>
        <v>0.072</v>
      </c>
      <c r="G35" s="1">
        <v>13</v>
      </c>
      <c r="H35" s="6">
        <f t="shared" si="27"/>
        <v>0.12380952380952381</v>
      </c>
      <c r="J35" s="1">
        <v>9</v>
      </c>
      <c r="K35" s="6">
        <f t="shared" si="27"/>
        <v>0.09473684210526316</v>
      </c>
      <c r="M35" s="1">
        <v>35</v>
      </c>
      <c r="N35" s="6">
        <f t="shared" si="22"/>
        <v>0.1881720430107527</v>
      </c>
      <c r="P35" s="1">
        <v>5</v>
      </c>
      <c r="Q35" s="6">
        <f t="shared" si="23"/>
        <v>0.08196721311475409</v>
      </c>
      <c r="S35" s="1">
        <v>18</v>
      </c>
      <c r="T35" s="6">
        <f t="shared" si="24"/>
        <v>0.11920529801324503</v>
      </c>
      <c r="V35" s="1">
        <v>11</v>
      </c>
      <c r="W35" s="6">
        <f t="shared" si="25"/>
        <v>0.05555555555555555</v>
      </c>
      <c r="Y35" s="1">
        <v>100</v>
      </c>
      <c r="Z35" s="6">
        <f t="shared" si="26"/>
        <v>0.10857763300760044</v>
      </c>
      <c r="AA35"/>
    </row>
    <row r="36" spans="1:27" ht="12.75">
      <c r="A36" s="24" t="s">
        <v>18</v>
      </c>
      <c r="B36" s="3"/>
      <c r="C36" s="19"/>
      <c r="D36" s="1">
        <v>5</v>
      </c>
      <c r="E36" s="6">
        <f t="shared" si="21"/>
        <v>0.04</v>
      </c>
      <c r="G36" s="1">
        <v>6</v>
      </c>
      <c r="H36" s="6">
        <f t="shared" si="27"/>
        <v>0.05714285714285714</v>
      </c>
      <c r="J36" s="1">
        <v>2</v>
      </c>
      <c r="K36" s="6">
        <f t="shared" si="27"/>
        <v>0.021052631578947368</v>
      </c>
      <c r="M36" s="1">
        <v>9</v>
      </c>
      <c r="N36" s="6">
        <f t="shared" si="22"/>
        <v>0.04838709677419355</v>
      </c>
      <c r="P36" s="1">
        <v>5</v>
      </c>
      <c r="Q36" s="6">
        <f t="shared" si="23"/>
        <v>0.08196721311475409</v>
      </c>
      <c r="S36" s="1">
        <v>5</v>
      </c>
      <c r="T36" s="6">
        <f t="shared" si="24"/>
        <v>0.033112582781456956</v>
      </c>
      <c r="V36" s="1">
        <v>2</v>
      </c>
      <c r="W36" s="6">
        <f t="shared" si="25"/>
        <v>0.010101010101010102</v>
      </c>
      <c r="Y36" s="1">
        <v>34</v>
      </c>
      <c r="Z36" s="6">
        <f t="shared" si="26"/>
        <v>0.03691639522258415</v>
      </c>
      <c r="AA36"/>
    </row>
    <row r="37" spans="1:27" ht="12.75">
      <c r="A37" s="23" t="s">
        <v>1</v>
      </c>
      <c r="B37" s="15"/>
      <c r="C37" s="16"/>
      <c r="D37" s="16">
        <f>SUM(D32:D36)</f>
        <v>125</v>
      </c>
      <c r="E37" s="17">
        <f t="shared" si="21"/>
        <v>1</v>
      </c>
      <c r="F37" s="16"/>
      <c r="G37" s="16">
        <f>SUM(G32:G36)</f>
        <v>105</v>
      </c>
      <c r="H37" s="17">
        <f t="shared" si="27"/>
        <v>1</v>
      </c>
      <c r="I37" s="16"/>
      <c r="J37" s="16">
        <f>SUM(J32:J36)</f>
        <v>95</v>
      </c>
      <c r="K37" s="17">
        <f t="shared" si="27"/>
        <v>1</v>
      </c>
      <c r="L37" s="16"/>
      <c r="M37" s="16">
        <f>SUM(M32:M36)</f>
        <v>186</v>
      </c>
      <c r="N37" s="17">
        <f t="shared" si="22"/>
        <v>1</v>
      </c>
      <c r="O37" s="16"/>
      <c r="P37" s="16">
        <f>SUM(P32:P36)</f>
        <v>61</v>
      </c>
      <c r="Q37" s="17">
        <f t="shared" si="23"/>
        <v>1</v>
      </c>
      <c r="R37" s="16"/>
      <c r="S37" s="16">
        <f>SUM(S32:S36)</f>
        <v>151</v>
      </c>
      <c r="T37" s="17">
        <f t="shared" si="24"/>
        <v>1</v>
      </c>
      <c r="U37" s="16"/>
      <c r="V37" s="16">
        <f>SUM(V32:V36)</f>
        <v>198</v>
      </c>
      <c r="W37" s="17">
        <f t="shared" si="25"/>
        <v>1</v>
      </c>
      <c r="X37" s="16"/>
      <c r="Y37" s="16">
        <f>SUM(Y32:Y36)</f>
        <v>921</v>
      </c>
      <c r="Z37" s="17">
        <f t="shared" si="26"/>
        <v>1</v>
      </c>
      <c r="AA37"/>
    </row>
    <row r="38" spans="5:27" ht="12.75">
      <c r="E38" s="6"/>
      <c r="G38" s="1"/>
      <c r="H38" s="6"/>
      <c r="J38" s="1"/>
      <c r="K38" s="6"/>
      <c r="M38" s="1"/>
      <c r="N38" s="6"/>
      <c r="P38" s="1"/>
      <c r="Q38" s="6"/>
      <c r="S38" s="1"/>
      <c r="T38" s="6"/>
      <c r="V38" s="1"/>
      <c r="W38" s="6"/>
      <c r="Y38" s="1"/>
      <c r="Z38" s="6"/>
      <c r="AA38"/>
    </row>
    <row r="39" spans="5:27" ht="12.75">
      <c r="E39" s="6"/>
      <c r="G39" s="1"/>
      <c r="H39" s="6"/>
      <c r="J39" s="1"/>
      <c r="K39" s="6"/>
      <c r="M39" s="1"/>
      <c r="N39" s="6"/>
      <c r="P39" s="1"/>
      <c r="Q39" s="6"/>
      <c r="S39" s="1"/>
      <c r="T39" s="6"/>
      <c r="V39" s="1"/>
      <c r="W39" s="6"/>
      <c r="Y39" s="1"/>
      <c r="Z39" s="6"/>
      <c r="AA39"/>
    </row>
    <row r="40" spans="1:27" ht="41.25" customHeight="1">
      <c r="A40" s="18" t="s">
        <v>83</v>
      </c>
      <c r="C40" s="14"/>
      <c r="D40" s="37" t="s">
        <v>49</v>
      </c>
      <c r="E40" s="37"/>
      <c r="F40" s="14"/>
      <c r="G40" s="38" t="s">
        <v>53</v>
      </c>
      <c r="H40" s="38"/>
      <c r="I40" s="14"/>
      <c r="J40" s="39" t="s">
        <v>54</v>
      </c>
      <c r="K40" s="39"/>
      <c r="L40" s="14"/>
      <c r="M40" s="40" t="s">
        <v>55</v>
      </c>
      <c r="N40" s="40"/>
      <c r="O40" s="14"/>
      <c r="P40" s="41" t="s">
        <v>52</v>
      </c>
      <c r="Q40" s="41"/>
      <c r="R40" s="14"/>
      <c r="S40" s="42" t="s">
        <v>51</v>
      </c>
      <c r="T40" s="42"/>
      <c r="U40" s="14"/>
      <c r="V40" s="43" t="s">
        <v>50</v>
      </c>
      <c r="W40" s="43"/>
      <c r="X40" s="1"/>
      <c r="Y40" s="44" t="s">
        <v>1</v>
      </c>
      <c r="Z40" s="44"/>
      <c r="AA40"/>
    </row>
    <row r="41" spans="1:26" s="11" customFormat="1" ht="12.75" customHeight="1">
      <c r="A41" s="25"/>
      <c r="C41" s="10"/>
      <c r="D41" s="7" t="s">
        <v>56</v>
      </c>
      <c r="E41" s="7" t="s">
        <v>57</v>
      </c>
      <c r="F41" s="8"/>
      <c r="G41" s="7" t="s">
        <v>56</v>
      </c>
      <c r="H41" s="7" t="s">
        <v>57</v>
      </c>
      <c r="I41" s="8"/>
      <c r="J41" s="7" t="s">
        <v>56</v>
      </c>
      <c r="K41" s="7" t="s">
        <v>57</v>
      </c>
      <c r="L41" s="8"/>
      <c r="M41" s="7" t="s">
        <v>56</v>
      </c>
      <c r="N41" s="7" t="s">
        <v>57</v>
      </c>
      <c r="O41" s="8"/>
      <c r="P41" s="7" t="s">
        <v>56</v>
      </c>
      <c r="Q41" s="7" t="s">
        <v>57</v>
      </c>
      <c r="R41" s="8"/>
      <c r="S41" s="7" t="s">
        <v>56</v>
      </c>
      <c r="T41" s="7" t="s">
        <v>57</v>
      </c>
      <c r="U41" s="8"/>
      <c r="V41" s="7" t="s">
        <v>56</v>
      </c>
      <c r="W41" s="7" t="s">
        <v>57</v>
      </c>
      <c r="X41" s="8"/>
      <c r="Y41" s="7" t="s">
        <v>56</v>
      </c>
      <c r="Z41" s="7" t="s">
        <v>57</v>
      </c>
    </row>
    <row r="42" spans="1:27" ht="12.75">
      <c r="A42" s="24" t="s">
        <v>0</v>
      </c>
      <c r="B42" s="3"/>
      <c r="C42" s="19"/>
      <c r="D42" s="1">
        <v>3</v>
      </c>
      <c r="E42" s="6">
        <f aca="true" t="shared" si="28" ref="E42:E47">D42/125</f>
        <v>0.024</v>
      </c>
      <c r="G42" s="1">
        <v>1</v>
      </c>
      <c r="H42" s="6">
        <f aca="true" t="shared" si="29" ref="H42:H47">G42/G$47</f>
        <v>0.009523809523809525</v>
      </c>
      <c r="J42" s="1">
        <v>8</v>
      </c>
      <c r="K42" s="6">
        <f aca="true" t="shared" si="30" ref="K42:K47">J42/J$47</f>
        <v>0.08421052631578947</v>
      </c>
      <c r="M42" s="1">
        <v>5</v>
      </c>
      <c r="N42" s="6">
        <f aca="true" t="shared" si="31" ref="N42:N47">M42/M$47</f>
        <v>0.026881720430107527</v>
      </c>
      <c r="P42" s="1">
        <v>2</v>
      </c>
      <c r="Q42" s="6">
        <f aca="true" t="shared" si="32" ref="Q42:Q47">P42/P$47</f>
        <v>0.03278688524590164</v>
      </c>
      <c r="S42" s="1">
        <v>5</v>
      </c>
      <c r="T42" s="6">
        <f aca="true" t="shared" si="33" ref="T42:T47">S42/S$47</f>
        <v>0.032679738562091505</v>
      </c>
      <c r="V42" s="1">
        <v>6</v>
      </c>
      <c r="W42" s="6">
        <f aca="true" t="shared" si="34" ref="W42:W47">V42/V$47</f>
        <v>0.030303030303030304</v>
      </c>
      <c r="Y42" s="1">
        <v>30</v>
      </c>
      <c r="Z42" s="6">
        <f aca="true" t="shared" si="35" ref="Z42:Z47">Y42/Y$47</f>
        <v>0.032502708559046585</v>
      </c>
      <c r="AA42"/>
    </row>
    <row r="43" spans="1:27" ht="12.75">
      <c r="A43" s="24" t="s">
        <v>15</v>
      </c>
      <c r="B43" s="3"/>
      <c r="C43" s="19"/>
      <c r="D43" s="1">
        <v>43</v>
      </c>
      <c r="E43" s="6">
        <f t="shared" si="28"/>
        <v>0.344</v>
      </c>
      <c r="G43" s="1">
        <v>19</v>
      </c>
      <c r="H43" s="6">
        <f t="shared" si="29"/>
        <v>0.18095238095238095</v>
      </c>
      <c r="J43" s="1">
        <v>27</v>
      </c>
      <c r="K43" s="6">
        <f t="shared" si="30"/>
        <v>0.28421052631578947</v>
      </c>
      <c r="M43" s="1">
        <v>55</v>
      </c>
      <c r="N43" s="6">
        <f t="shared" si="31"/>
        <v>0.2956989247311828</v>
      </c>
      <c r="P43" s="1">
        <v>22</v>
      </c>
      <c r="Q43" s="6">
        <f t="shared" si="32"/>
        <v>0.36065573770491804</v>
      </c>
      <c r="S43" s="1">
        <v>46</v>
      </c>
      <c r="T43" s="6">
        <f t="shared" si="33"/>
        <v>0.3006535947712418</v>
      </c>
      <c r="V43" s="1">
        <v>65</v>
      </c>
      <c r="W43" s="6">
        <f t="shared" si="34"/>
        <v>0.3282828282828283</v>
      </c>
      <c r="Y43" s="1">
        <v>277</v>
      </c>
      <c r="Z43" s="6">
        <f t="shared" si="35"/>
        <v>0.3001083423618635</v>
      </c>
      <c r="AA43"/>
    </row>
    <row r="44" spans="1:27" ht="12.75">
      <c r="A44" s="24" t="s">
        <v>16</v>
      </c>
      <c r="B44" s="3"/>
      <c r="C44" s="19"/>
      <c r="D44" s="1">
        <v>33</v>
      </c>
      <c r="E44" s="6">
        <f t="shared" si="28"/>
        <v>0.264</v>
      </c>
      <c r="G44" s="1">
        <v>36</v>
      </c>
      <c r="H44" s="6">
        <f t="shared" si="29"/>
        <v>0.34285714285714286</v>
      </c>
      <c r="J44" s="1">
        <v>39</v>
      </c>
      <c r="K44" s="6">
        <f t="shared" si="30"/>
        <v>0.4105263157894737</v>
      </c>
      <c r="M44" s="1">
        <v>50</v>
      </c>
      <c r="N44" s="6">
        <f t="shared" si="31"/>
        <v>0.26881720430107525</v>
      </c>
      <c r="P44" s="1">
        <v>18</v>
      </c>
      <c r="Q44" s="6">
        <f t="shared" si="32"/>
        <v>0.29508196721311475</v>
      </c>
      <c r="S44" s="1">
        <v>39</v>
      </c>
      <c r="T44" s="6">
        <f t="shared" si="33"/>
        <v>0.2549019607843137</v>
      </c>
      <c r="V44" s="1">
        <v>63</v>
      </c>
      <c r="W44" s="6">
        <f t="shared" si="34"/>
        <v>0.3181818181818182</v>
      </c>
      <c r="Y44" s="1">
        <v>278</v>
      </c>
      <c r="Z44" s="6">
        <f t="shared" si="35"/>
        <v>0.30119176598049835</v>
      </c>
      <c r="AA44"/>
    </row>
    <row r="45" spans="1:27" ht="12.75">
      <c r="A45" s="24" t="s">
        <v>17</v>
      </c>
      <c r="B45" s="3"/>
      <c r="C45" s="19"/>
      <c r="D45" s="1">
        <v>28</v>
      </c>
      <c r="E45" s="6">
        <f t="shared" si="28"/>
        <v>0.224</v>
      </c>
      <c r="G45" s="1">
        <v>26</v>
      </c>
      <c r="H45" s="6">
        <f t="shared" si="29"/>
        <v>0.24761904761904763</v>
      </c>
      <c r="J45" s="1">
        <v>9</v>
      </c>
      <c r="K45" s="6">
        <f t="shared" si="30"/>
        <v>0.09473684210526316</v>
      </c>
      <c r="M45" s="1">
        <v>40</v>
      </c>
      <c r="N45" s="6">
        <f t="shared" si="31"/>
        <v>0.21505376344086022</v>
      </c>
      <c r="P45" s="1">
        <v>11</v>
      </c>
      <c r="Q45" s="6">
        <f t="shared" si="32"/>
        <v>0.18032786885245902</v>
      </c>
      <c r="S45" s="1">
        <v>28</v>
      </c>
      <c r="T45" s="6">
        <f t="shared" si="33"/>
        <v>0.1830065359477124</v>
      </c>
      <c r="V45" s="1">
        <v>39</v>
      </c>
      <c r="W45" s="6">
        <f t="shared" si="34"/>
        <v>0.19696969696969696</v>
      </c>
      <c r="Y45" s="1">
        <v>181</v>
      </c>
      <c r="Z45" s="6">
        <f t="shared" si="35"/>
        <v>0.19609967497291442</v>
      </c>
      <c r="AA45"/>
    </row>
    <row r="46" spans="1:27" ht="12.75">
      <c r="A46" s="24" t="s">
        <v>18</v>
      </c>
      <c r="B46" s="3"/>
      <c r="D46" s="1">
        <v>18</v>
      </c>
      <c r="E46" s="6">
        <f t="shared" si="28"/>
        <v>0.144</v>
      </c>
      <c r="G46" s="1">
        <v>23</v>
      </c>
      <c r="H46" s="6">
        <f t="shared" si="29"/>
        <v>0.21904761904761905</v>
      </c>
      <c r="J46" s="1">
        <v>12</v>
      </c>
      <c r="K46" s="6">
        <f t="shared" si="30"/>
        <v>0.12631578947368421</v>
      </c>
      <c r="M46" s="1">
        <v>36</v>
      </c>
      <c r="N46" s="6">
        <f t="shared" si="31"/>
        <v>0.1935483870967742</v>
      </c>
      <c r="P46" s="1">
        <v>8</v>
      </c>
      <c r="Q46" s="6">
        <f t="shared" si="32"/>
        <v>0.13114754098360656</v>
      </c>
      <c r="S46" s="1">
        <v>35</v>
      </c>
      <c r="T46" s="6">
        <f t="shared" si="33"/>
        <v>0.22875816993464052</v>
      </c>
      <c r="V46" s="1">
        <v>25</v>
      </c>
      <c r="W46" s="6">
        <f t="shared" si="34"/>
        <v>0.12626262626262627</v>
      </c>
      <c r="Y46" s="1">
        <v>157</v>
      </c>
      <c r="Z46" s="6">
        <f t="shared" si="35"/>
        <v>0.17009750812567714</v>
      </c>
      <c r="AA46"/>
    </row>
    <row r="47" spans="1:27" ht="12.75">
      <c r="A47" s="23" t="s">
        <v>1</v>
      </c>
      <c r="B47" s="15"/>
      <c r="C47" s="16"/>
      <c r="D47" s="16">
        <f>SUM(D42:D46)</f>
        <v>125</v>
      </c>
      <c r="E47" s="17">
        <f t="shared" si="28"/>
        <v>1</v>
      </c>
      <c r="F47" s="16"/>
      <c r="G47" s="16">
        <f>SUM(G42:G46)</f>
        <v>105</v>
      </c>
      <c r="H47" s="17">
        <f t="shared" si="29"/>
        <v>1</v>
      </c>
      <c r="I47" s="16"/>
      <c r="J47" s="16">
        <f>SUM(J42:J46)</f>
        <v>95</v>
      </c>
      <c r="K47" s="17">
        <f t="shared" si="30"/>
        <v>1</v>
      </c>
      <c r="L47" s="16"/>
      <c r="M47" s="16">
        <f>SUM(M42:M46)</f>
        <v>186</v>
      </c>
      <c r="N47" s="17">
        <f t="shared" si="31"/>
        <v>1</v>
      </c>
      <c r="O47" s="16"/>
      <c r="P47" s="16">
        <f>SUM(P42:P46)</f>
        <v>61</v>
      </c>
      <c r="Q47" s="17">
        <f t="shared" si="32"/>
        <v>1</v>
      </c>
      <c r="R47" s="16"/>
      <c r="S47" s="16">
        <f>SUM(S42:S46)</f>
        <v>153</v>
      </c>
      <c r="T47" s="17">
        <f t="shared" si="33"/>
        <v>1</v>
      </c>
      <c r="U47" s="16"/>
      <c r="V47" s="16">
        <f>SUM(V42:V46)</f>
        <v>198</v>
      </c>
      <c r="W47" s="17">
        <f t="shared" si="34"/>
        <v>1</v>
      </c>
      <c r="X47" s="16"/>
      <c r="Y47" s="16">
        <f>SUM(Y42:Y46)</f>
        <v>923</v>
      </c>
      <c r="Z47" s="17">
        <f t="shared" si="35"/>
        <v>1</v>
      </c>
      <c r="AA47"/>
    </row>
    <row r="48" spans="1:26" s="31" customFormat="1" ht="12.75">
      <c r="A48" s="27"/>
      <c r="B48" s="28"/>
      <c r="C48" s="29"/>
      <c r="D48" s="29"/>
      <c r="E48" s="30"/>
      <c r="F48" s="29"/>
      <c r="G48" s="29"/>
      <c r="H48" s="30"/>
      <c r="I48" s="29"/>
      <c r="J48" s="29"/>
      <c r="K48" s="30"/>
      <c r="L48" s="29"/>
      <c r="M48" s="29"/>
      <c r="N48" s="30"/>
      <c r="O48" s="29"/>
      <c r="P48" s="29"/>
      <c r="Q48" s="30"/>
      <c r="R48" s="29"/>
      <c r="S48" s="29"/>
      <c r="T48" s="30"/>
      <c r="U48" s="29"/>
      <c r="V48" s="29"/>
      <c r="W48" s="30"/>
      <c r="X48" s="29"/>
      <c r="Y48" s="29"/>
      <c r="Z48" s="30"/>
    </row>
    <row r="49" spans="1:27" ht="12.75">
      <c r="A49" s="45" t="s">
        <v>140</v>
      </c>
      <c r="B49" s="46"/>
      <c r="C49" s="46"/>
      <c r="D49" s="46"/>
      <c r="E49" s="46"/>
      <c r="F49" s="46"/>
      <c r="G49" s="46"/>
      <c r="H49" s="46"/>
      <c r="J49" s="1"/>
      <c r="K49" s="6"/>
      <c r="M49" s="1"/>
      <c r="N49" s="6"/>
      <c r="P49" s="1"/>
      <c r="Q49" s="6"/>
      <c r="S49" s="1"/>
      <c r="T49" s="6"/>
      <c r="V49" s="1"/>
      <c r="W49" s="6"/>
      <c r="Y49" s="1"/>
      <c r="Z49" s="6"/>
      <c r="AA49"/>
    </row>
    <row r="50" spans="1:27" ht="15">
      <c r="A50" s="26"/>
      <c r="B50" s="4"/>
      <c r="C50" s="4"/>
      <c r="D50" s="4"/>
      <c r="E50" s="4"/>
      <c r="F50" s="4"/>
      <c r="G50" s="4"/>
      <c r="H50" s="4"/>
      <c r="J50" s="1"/>
      <c r="K50" s="6"/>
      <c r="M50" s="1"/>
      <c r="N50" s="6"/>
      <c r="P50" s="1"/>
      <c r="Q50" s="6"/>
      <c r="S50" s="1"/>
      <c r="T50" s="6"/>
      <c r="V50" s="1"/>
      <c r="W50" s="6"/>
      <c r="Y50" s="1"/>
      <c r="Z50" s="6"/>
      <c r="AA50"/>
    </row>
    <row r="51" spans="1:27" ht="41.25" customHeight="1">
      <c r="A51" s="18" t="s">
        <v>84</v>
      </c>
      <c r="C51" s="14"/>
      <c r="D51" s="37" t="s">
        <v>49</v>
      </c>
      <c r="E51" s="37"/>
      <c r="F51" s="14"/>
      <c r="G51" s="38" t="s">
        <v>53</v>
      </c>
      <c r="H51" s="38"/>
      <c r="I51" s="14"/>
      <c r="J51" s="39" t="s">
        <v>54</v>
      </c>
      <c r="K51" s="39"/>
      <c r="L51" s="14"/>
      <c r="M51" s="40" t="s">
        <v>55</v>
      </c>
      <c r="N51" s="40"/>
      <c r="O51" s="14"/>
      <c r="P51" s="41" t="s">
        <v>52</v>
      </c>
      <c r="Q51" s="41"/>
      <c r="R51" s="14"/>
      <c r="S51" s="42" t="s">
        <v>51</v>
      </c>
      <c r="T51" s="42"/>
      <c r="U51" s="14"/>
      <c r="V51" s="43" t="s">
        <v>50</v>
      </c>
      <c r="W51" s="43"/>
      <c r="X51" s="1"/>
      <c r="Y51" s="44" t="s">
        <v>1</v>
      </c>
      <c r="Z51" s="44"/>
      <c r="AA51"/>
    </row>
    <row r="52" spans="1:26" s="11" customFormat="1" ht="12.75" customHeight="1">
      <c r="A52" s="25"/>
      <c r="C52" s="10"/>
      <c r="D52" s="7" t="s">
        <v>56</v>
      </c>
      <c r="E52" s="7" t="s">
        <v>57</v>
      </c>
      <c r="F52" s="6"/>
      <c r="G52" s="7" t="s">
        <v>56</v>
      </c>
      <c r="H52" s="7" t="s">
        <v>57</v>
      </c>
      <c r="I52" s="6"/>
      <c r="J52" s="7" t="s">
        <v>56</v>
      </c>
      <c r="K52" s="7" t="s">
        <v>57</v>
      </c>
      <c r="L52" s="6"/>
      <c r="M52" s="7" t="s">
        <v>56</v>
      </c>
      <c r="N52" s="7" t="s">
        <v>57</v>
      </c>
      <c r="O52" s="6"/>
      <c r="P52" s="7" t="s">
        <v>56</v>
      </c>
      <c r="Q52" s="7" t="s">
        <v>57</v>
      </c>
      <c r="R52" s="6"/>
      <c r="S52" s="7" t="s">
        <v>56</v>
      </c>
      <c r="T52" s="7" t="s">
        <v>57</v>
      </c>
      <c r="U52" s="6"/>
      <c r="V52" s="7" t="s">
        <v>56</v>
      </c>
      <c r="W52" s="7" t="s">
        <v>57</v>
      </c>
      <c r="X52" s="6"/>
      <c r="Y52" s="7" t="s">
        <v>56</v>
      </c>
      <c r="Z52" s="7" t="s">
        <v>57</v>
      </c>
    </row>
    <row r="53" spans="1:27" ht="12.75" customHeight="1">
      <c r="A53" s="24" t="s">
        <v>0</v>
      </c>
      <c r="B53" s="3"/>
      <c r="C53" s="19"/>
      <c r="D53" s="1">
        <v>14</v>
      </c>
      <c r="E53" s="6">
        <f aca="true" t="shared" si="36" ref="E53:E58">D53/125</f>
        <v>0.112</v>
      </c>
      <c r="G53" s="1">
        <v>23</v>
      </c>
      <c r="H53" s="6">
        <f aca="true" t="shared" si="37" ref="H53:H58">G53/G$58</f>
        <v>0.21904761904761905</v>
      </c>
      <c r="J53" s="1">
        <v>1</v>
      </c>
      <c r="K53" s="6">
        <f aca="true" t="shared" si="38" ref="K53:K58">J53/J$58</f>
        <v>0.010526315789473684</v>
      </c>
      <c r="M53" s="1">
        <v>44</v>
      </c>
      <c r="N53" s="6">
        <f aca="true" t="shared" si="39" ref="N53:N58">M53/M$58</f>
        <v>0.23783783783783785</v>
      </c>
      <c r="P53" s="1">
        <v>6</v>
      </c>
      <c r="Q53" s="6">
        <f aca="true" t="shared" si="40" ref="Q53:Q58">P53/P$58</f>
        <v>0.09836065573770492</v>
      </c>
      <c r="S53" s="1">
        <v>30</v>
      </c>
      <c r="T53" s="6">
        <f aca="true" t="shared" si="41" ref="T53:T58">S53/S$58</f>
        <v>0.19480519480519481</v>
      </c>
      <c r="V53" s="1">
        <v>19</v>
      </c>
      <c r="W53" s="6">
        <f aca="true" t="shared" si="42" ref="W53:W58">V53/V$58</f>
        <v>0.09644670050761421</v>
      </c>
      <c r="Y53" s="1">
        <v>137</v>
      </c>
      <c r="Z53" s="6">
        <f aca="true" t="shared" si="43" ref="Z53:Z58">Y53/Y$58</f>
        <v>0.14859002169197397</v>
      </c>
      <c r="AA53"/>
    </row>
    <row r="54" spans="1:27" ht="12.75">
      <c r="A54" s="24" t="s">
        <v>19</v>
      </c>
      <c r="B54" s="3"/>
      <c r="C54" s="19"/>
      <c r="D54" s="1">
        <v>41</v>
      </c>
      <c r="E54" s="6">
        <f t="shared" si="36"/>
        <v>0.328</v>
      </c>
      <c r="G54" s="1">
        <v>31</v>
      </c>
      <c r="H54" s="6">
        <f t="shared" si="37"/>
        <v>0.29523809523809524</v>
      </c>
      <c r="J54" s="1">
        <v>30</v>
      </c>
      <c r="K54" s="6">
        <f t="shared" si="38"/>
        <v>0.3157894736842105</v>
      </c>
      <c r="M54" s="1">
        <v>55</v>
      </c>
      <c r="N54" s="6">
        <f t="shared" si="39"/>
        <v>0.2972972972972973</v>
      </c>
      <c r="P54" s="1">
        <v>15</v>
      </c>
      <c r="Q54" s="6">
        <f t="shared" si="40"/>
        <v>0.2459016393442623</v>
      </c>
      <c r="S54" s="1">
        <v>47</v>
      </c>
      <c r="T54" s="6">
        <f t="shared" si="41"/>
        <v>0.3051948051948052</v>
      </c>
      <c r="V54" s="1">
        <v>67</v>
      </c>
      <c r="W54" s="6">
        <f t="shared" si="42"/>
        <v>0.3401015228426396</v>
      </c>
      <c r="Y54" s="1">
        <v>286</v>
      </c>
      <c r="Z54" s="6">
        <f t="shared" si="43"/>
        <v>0.31019522776572667</v>
      </c>
      <c r="AA54"/>
    </row>
    <row r="55" spans="1:27" ht="12.75">
      <c r="A55" s="24" t="s">
        <v>20</v>
      </c>
      <c r="B55" s="3"/>
      <c r="C55" s="19"/>
      <c r="D55" s="1">
        <v>39</v>
      </c>
      <c r="E55" s="6">
        <f t="shared" si="36"/>
        <v>0.312</v>
      </c>
      <c r="G55" s="1">
        <v>24</v>
      </c>
      <c r="H55" s="6">
        <f t="shared" si="37"/>
        <v>0.22857142857142856</v>
      </c>
      <c r="J55" s="1">
        <v>35</v>
      </c>
      <c r="K55" s="6">
        <f t="shared" si="38"/>
        <v>0.3684210526315789</v>
      </c>
      <c r="M55" s="1">
        <v>49</v>
      </c>
      <c r="N55" s="6">
        <f t="shared" si="39"/>
        <v>0.2648648648648649</v>
      </c>
      <c r="P55" s="1">
        <v>20</v>
      </c>
      <c r="Q55" s="6">
        <f t="shared" si="40"/>
        <v>0.32786885245901637</v>
      </c>
      <c r="S55" s="1">
        <v>42</v>
      </c>
      <c r="T55" s="6">
        <f t="shared" si="41"/>
        <v>0.2727272727272727</v>
      </c>
      <c r="V55" s="1">
        <v>70</v>
      </c>
      <c r="W55" s="6">
        <f t="shared" si="42"/>
        <v>0.3553299492385787</v>
      </c>
      <c r="Y55" s="1">
        <v>279</v>
      </c>
      <c r="Z55" s="6">
        <f t="shared" si="43"/>
        <v>0.30260303687635576</v>
      </c>
      <c r="AA55"/>
    </row>
    <row r="56" spans="1:27" ht="12.75">
      <c r="A56" s="24" t="s">
        <v>21</v>
      </c>
      <c r="B56" s="3"/>
      <c r="C56" s="19"/>
      <c r="D56" s="1">
        <v>14</v>
      </c>
      <c r="E56" s="6">
        <f t="shared" si="36"/>
        <v>0.112</v>
      </c>
      <c r="G56" s="1">
        <v>13</v>
      </c>
      <c r="H56" s="6">
        <f t="shared" si="37"/>
        <v>0.12380952380952381</v>
      </c>
      <c r="J56" s="1">
        <v>14</v>
      </c>
      <c r="K56" s="6">
        <f t="shared" si="38"/>
        <v>0.14736842105263157</v>
      </c>
      <c r="M56" s="1">
        <v>24</v>
      </c>
      <c r="N56" s="6">
        <f t="shared" si="39"/>
        <v>0.12972972972972974</v>
      </c>
      <c r="P56" s="1">
        <v>7</v>
      </c>
      <c r="Q56" s="6">
        <f t="shared" si="40"/>
        <v>0.11475409836065574</v>
      </c>
      <c r="S56" s="1">
        <v>12</v>
      </c>
      <c r="T56" s="6">
        <f t="shared" si="41"/>
        <v>0.07792207792207792</v>
      </c>
      <c r="V56" s="1">
        <v>20</v>
      </c>
      <c r="W56" s="6">
        <f t="shared" si="42"/>
        <v>0.10152284263959391</v>
      </c>
      <c r="Y56" s="1">
        <v>104</v>
      </c>
      <c r="Z56" s="6">
        <f t="shared" si="43"/>
        <v>0.11279826464208242</v>
      </c>
      <c r="AA56"/>
    </row>
    <row r="57" spans="1:27" ht="12.75">
      <c r="A57" s="24" t="s">
        <v>34</v>
      </c>
      <c r="B57" s="3"/>
      <c r="D57" s="32">
        <v>17</v>
      </c>
      <c r="E57" s="33">
        <f t="shared" si="36"/>
        <v>0.136</v>
      </c>
      <c r="F57" s="32"/>
      <c r="G57" s="32">
        <v>14</v>
      </c>
      <c r="H57" s="33">
        <f t="shared" si="37"/>
        <v>0.13333333333333333</v>
      </c>
      <c r="I57" s="32"/>
      <c r="J57" s="32">
        <v>15</v>
      </c>
      <c r="K57" s="33">
        <f t="shared" si="38"/>
        <v>0.15789473684210525</v>
      </c>
      <c r="L57" s="32"/>
      <c r="M57" s="32">
        <v>13</v>
      </c>
      <c r="N57" s="33">
        <f t="shared" si="39"/>
        <v>0.07027027027027027</v>
      </c>
      <c r="O57" s="32"/>
      <c r="P57" s="32">
        <v>13</v>
      </c>
      <c r="Q57" s="33">
        <f t="shared" si="40"/>
        <v>0.21311475409836064</v>
      </c>
      <c r="R57" s="32"/>
      <c r="S57" s="32">
        <v>23</v>
      </c>
      <c r="T57" s="33">
        <f t="shared" si="41"/>
        <v>0.14935064935064934</v>
      </c>
      <c r="U57" s="32"/>
      <c r="V57" s="32">
        <v>21</v>
      </c>
      <c r="W57" s="33">
        <f t="shared" si="42"/>
        <v>0.1065989847715736</v>
      </c>
      <c r="X57" s="32"/>
      <c r="Y57" s="32">
        <v>116</v>
      </c>
      <c r="Z57" s="33">
        <f t="shared" si="43"/>
        <v>0.12581344902386118</v>
      </c>
      <c r="AA57"/>
    </row>
    <row r="58" spans="1:27" ht="12.75">
      <c r="A58" s="23" t="s">
        <v>1</v>
      </c>
      <c r="B58" s="15"/>
      <c r="C58" s="16"/>
      <c r="D58" s="12">
        <f>SUM(D53:D57)</f>
        <v>125</v>
      </c>
      <c r="E58" s="13">
        <f t="shared" si="36"/>
        <v>1</v>
      </c>
      <c r="F58" s="13"/>
      <c r="G58" s="12">
        <f>SUM(G53:G57)</f>
        <v>105</v>
      </c>
      <c r="H58" s="13">
        <f t="shared" si="37"/>
        <v>1</v>
      </c>
      <c r="I58" s="13"/>
      <c r="J58" s="12">
        <f>SUM(J53:J57)</f>
        <v>95</v>
      </c>
      <c r="K58" s="13">
        <f t="shared" si="38"/>
        <v>1</v>
      </c>
      <c r="L58" s="13"/>
      <c r="M58" s="12">
        <f>SUM(M53:M57)</f>
        <v>185</v>
      </c>
      <c r="N58" s="13">
        <f t="shared" si="39"/>
        <v>1</v>
      </c>
      <c r="O58" s="13"/>
      <c r="P58" s="12">
        <f>SUM(P53:P57)</f>
        <v>61</v>
      </c>
      <c r="Q58" s="13">
        <f t="shared" si="40"/>
        <v>1</v>
      </c>
      <c r="R58" s="13"/>
      <c r="S58" s="12">
        <f>SUM(S53:S57)</f>
        <v>154</v>
      </c>
      <c r="T58" s="13">
        <f t="shared" si="41"/>
        <v>1</v>
      </c>
      <c r="U58" s="13"/>
      <c r="V58" s="12">
        <f>SUM(V53:V57)</f>
        <v>197</v>
      </c>
      <c r="W58" s="13">
        <f t="shared" si="42"/>
        <v>1</v>
      </c>
      <c r="X58" s="13"/>
      <c r="Y58" s="12">
        <f>SUM(Y53:Y57)</f>
        <v>922</v>
      </c>
      <c r="Z58" s="13">
        <f t="shared" si="43"/>
        <v>1</v>
      </c>
      <c r="AA58"/>
    </row>
    <row r="59" ht="12.75">
      <c r="AA59"/>
    </row>
    <row r="60" spans="1:27" ht="41.25" customHeight="1">
      <c r="A60" s="18" t="s">
        <v>85</v>
      </c>
      <c r="C60" s="14"/>
      <c r="D60" s="37" t="s">
        <v>49</v>
      </c>
      <c r="E60" s="37"/>
      <c r="F60" s="14"/>
      <c r="G60" s="38" t="s">
        <v>53</v>
      </c>
      <c r="H60" s="38"/>
      <c r="I60" s="14"/>
      <c r="J60" s="39" t="s">
        <v>54</v>
      </c>
      <c r="K60" s="39"/>
      <c r="L60" s="14"/>
      <c r="M60" s="40" t="s">
        <v>55</v>
      </c>
      <c r="N60" s="40"/>
      <c r="O60" s="14"/>
      <c r="P60" s="41" t="s">
        <v>52</v>
      </c>
      <c r="Q60" s="41"/>
      <c r="R60" s="14"/>
      <c r="S60" s="42" t="s">
        <v>51</v>
      </c>
      <c r="T60" s="42"/>
      <c r="U60" s="14"/>
      <c r="V60" s="43" t="s">
        <v>50</v>
      </c>
      <c r="W60" s="43"/>
      <c r="X60" s="1"/>
      <c r="Y60" s="44" t="s">
        <v>1</v>
      </c>
      <c r="Z60" s="44"/>
      <c r="AA60"/>
    </row>
    <row r="61" spans="3:27" ht="12.75" customHeight="1">
      <c r="C61" s="19"/>
      <c r="D61" s="7" t="s">
        <v>56</v>
      </c>
      <c r="E61" s="7" t="s">
        <v>57</v>
      </c>
      <c r="G61" s="7" t="s">
        <v>56</v>
      </c>
      <c r="H61" s="7" t="s">
        <v>57</v>
      </c>
      <c r="J61" s="7" t="s">
        <v>56</v>
      </c>
      <c r="K61" s="7" t="s">
        <v>57</v>
      </c>
      <c r="M61" s="7" t="s">
        <v>56</v>
      </c>
      <c r="N61" s="7" t="s">
        <v>57</v>
      </c>
      <c r="P61" s="7" t="s">
        <v>56</v>
      </c>
      <c r="Q61" s="7" t="s">
        <v>57</v>
      </c>
      <c r="S61" s="7" t="s">
        <v>56</v>
      </c>
      <c r="T61" s="7" t="s">
        <v>57</v>
      </c>
      <c r="V61" s="7" t="s">
        <v>56</v>
      </c>
      <c r="W61" s="7" t="s">
        <v>57</v>
      </c>
      <c r="Y61" s="7" t="s">
        <v>56</v>
      </c>
      <c r="Z61" s="7" t="s">
        <v>57</v>
      </c>
      <c r="AA61"/>
    </row>
    <row r="62" spans="1:27" ht="12.75" customHeight="1">
      <c r="A62" s="24" t="s">
        <v>0</v>
      </c>
      <c r="B62" s="3"/>
      <c r="C62" s="19"/>
      <c r="D62" s="1">
        <v>16</v>
      </c>
      <c r="E62" s="6">
        <f aca="true" t="shared" si="44" ref="E62:E67">D62/125</f>
        <v>0.128</v>
      </c>
      <c r="G62" s="1">
        <v>26</v>
      </c>
      <c r="H62" s="6">
        <f aca="true" t="shared" si="45" ref="H62:H67">G62/G$67</f>
        <v>0.24761904761904763</v>
      </c>
      <c r="J62" s="1">
        <v>28</v>
      </c>
      <c r="K62" s="6">
        <f aca="true" t="shared" si="46" ref="K62:K67">J62/J$67</f>
        <v>0.2978723404255319</v>
      </c>
      <c r="M62" s="1">
        <v>39</v>
      </c>
      <c r="N62" s="6">
        <f aca="true" t="shared" si="47" ref="N62:N67">M62/M$67</f>
        <v>0.21081081081081082</v>
      </c>
      <c r="P62" s="1">
        <v>13</v>
      </c>
      <c r="Q62" s="6">
        <f aca="true" t="shared" si="48" ref="Q62:Q67">P62/P$67</f>
        <v>0.21311475409836064</v>
      </c>
      <c r="S62" s="1">
        <v>39</v>
      </c>
      <c r="T62" s="6">
        <f aca="true" t="shared" si="49" ref="T62:T67">S62/S$67</f>
        <v>0.2565789473684211</v>
      </c>
      <c r="V62" s="1">
        <v>18</v>
      </c>
      <c r="W62" s="6">
        <f aca="true" t="shared" si="50" ref="W62:W67">V62/V$67</f>
        <v>0.09183673469387756</v>
      </c>
      <c r="Y62" s="1">
        <v>179</v>
      </c>
      <c r="Z62" s="6">
        <f aca="true" t="shared" si="51" ref="Z62:Z67">Y62/Y$67</f>
        <v>0.19498910675381265</v>
      </c>
      <c r="AA62"/>
    </row>
    <row r="63" spans="1:27" ht="12.75">
      <c r="A63" s="24" t="s">
        <v>19</v>
      </c>
      <c r="B63" s="3"/>
      <c r="C63" s="19"/>
      <c r="D63" s="1">
        <v>34</v>
      </c>
      <c r="E63" s="6">
        <f t="shared" si="44"/>
        <v>0.272</v>
      </c>
      <c r="G63" s="1">
        <v>40</v>
      </c>
      <c r="H63" s="6">
        <f t="shared" si="45"/>
        <v>0.38095238095238093</v>
      </c>
      <c r="J63" s="1">
        <v>36</v>
      </c>
      <c r="K63" s="6">
        <f t="shared" si="46"/>
        <v>0.3829787234042553</v>
      </c>
      <c r="M63" s="1">
        <v>70</v>
      </c>
      <c r="N63" s="6">
        <f t="shared" si="47"/>
        <v>0.3783783783783784</v>
      </c>
      <c r="P63" s="1">
        <v>18</v>
      </c>
      <c r="Q63" s="6">
        <f t="shared" si="48"/>
        <v>0.29508196721311475</v>
      </c>
      <c r="S63" s="1">
        <v>60</v>
      </c>
      <c r="T63" s="6">
        <f t="shared" si="49"/>
        <v>0.39473684210526316</v>
      </c>
      <c r="V63" s="1">
        <v>69</v>
      </c>
      <c r="W63" s="6">
        <f t="shared" si="50"/>
        <v>0.3520408163265306</v>
      </c>
      <c r="Y63" s="1">
        <v>327</v>
      </c>
      <c r="Z63" s="6">
        <f t="shared" si="51"/>
        <v>0.3562091503267974</v>
      </c>
      <c r="AA63"/>
    </row>
    <row r="64" spans="1:27" ht="12.75">
      <c r="A64" s="24" t="s">
        <v>20</v>
      </c>
      <c r="B64" s="3"/>
      <c r="C64" s="19"/>
      <c r="D64" s="1">
        <v>28</v>
      </c>
      <c r="E64" s="6">
        <f t="shared" si="44"/>
        <v>0.224</v>
      </c>
      <c r="G64" s="1">
        <v>17</v>
      </c>
      <c r="H64" s="6">
        <f t="shared" si="45"/>
        <v>0.1619047619047619</v>
      </c>
      <c r="J64" s="1">
        <v>18</v>
      </c>
      <c r="K64" s="6">
        <f t="shared" si="46"/>
        <v>0.19148936170212766</v>
      </c>
      <c r="M64" s="1">
        <v>48</v>
      </c>
      <c r="N64" s="6">
        <f t="shared" si="47"/>
        <v>0.2594594594594595</v>
      </c>
      <c r="P64" s="1">
        <v>11</v>
      </c>
      <c r="Q64" s="6">
        <f t="shared" si="48"/>
        <v>0.18032786885245902</v>
      </c>
      <c r="S64" s="1">
        <v>26</v>
      </c>
      <c r="T64" s="6">
        <f t="shared" si="49"/>
        <v>0.17105263157894737</v>
      </c>
      <c r="V64" s="1">
        <v>53</v>
      </c>
      <c r="W64" s="6">
        <f t="shared" si="50"/>
        <v>0.27040816326530615</v>
      </c>
      <c r="Y64" s="1">
        <v>201</v>
      </c>
      <c r="Z64" s="6">
        <f t="shared" si="51"/>
        <v>0.21895424836601307</v>
      </c>
      <c r="AA64"/>
    </row>
    <row r="65" spans="1:27" ht="12.75">
      <c r="A65" s="24" t="s">
        <v>21</v>
      </c>
      <c r="B65" s="3"/>
      <c r="D65" s="1">
        <v>18</v>
      </c>
      <c r="E65" s="6">
        <f t="shared" si="44"/>
        <v>0.144</v>
      </c>
      <c r="G65" s="1">
        <v>2</v>
      </c>
      <c r="H65" s="6">
        <f t="shared" si="45"/>
        <v>0.01904761904761905</v>
      </c>
      <c r="J65" s="1">
        <v>5</v>
      </c>
      <c r="K65" s="6">
        <f t="shared" si="46"/>
        <v>0.05319148936170213</v>
      </c>
      <c r="M65" s="1">
        <v>12</v>
      </c>
      <c r="N65" s="6">
        <f t="shared" si="47"/>
        <v>0.06486486486486487</v>
      </c>
      <c r="P65" s="1">
        <v>5</v>
      </c>
      <c r="Q65" s="6">
        <f t="shared" si="48"/>
        <v>0.08196721311475409</v>
      </c>
      <c r="S65" s="1">
        <v>11</v>
      </c>
      <c r="T65" s="6">
        <f t="shared" si="49"/>
        <v>0.07236842105263158</v>
      </c>
      <c r="V65" s="1">
        <v>26</v>
      </c>
      <c r="W65" s="6">
        <f t="shared" si="50"/>
        <v>0.1326530612244898</v>
      </c>
      <c r="Y65" s="1">
        <v>79</v>
      </c>
      <c r="Z65" s="6">
        <f t="shared" si="51"/>
        <v>0.0860566448801743</v>
      </c>
      <c r="AA65"/>
    </row>
    <row r="66" spans="1:27" ht="12.75">
      <c r="A66" s="24" t="s">
        <v>34</v>
      </c>
      <c r="B66" s="3"/>
      <c r="D66" s="32">
        <v>29</v>
      </c>
      <c r="E66" s="33">
        <f t="shared" si="44"/>
        <v>0.232</v>
      </c>
      <c r="F66" s="32"/>
      <c r="G66" s="32">
        <v>20</v>
      </c>
      <c r="H66" s="33">
        <f t="shared" si="45"/>
        <v>0.19047619047619047</v>
      </c>
      <c r="I66" s="32"/>
      <c r="J66" s="32">
        <v>7</v>
      </c>
      <c r="K66" s="33">
        <f t="shared" si="46"/>
        <v>0.07446808510638298</v>
      </c>
      <c r="L66" s="32"/>
      <c r="M66" s="32">
        <v>16</v>
      </c>
      <c r="N66" s="33">
        <f t="shared" si="47"/>
        <v>0.08648648648648649</v>
      </c>
      <c r="O66" s="32"/>
      <c r="P66" s="32">
        <v>14</v>
      </c>
      <c r="Q66" s="33">
        <f t="shared" si="48"/>
        <v>0.22950819672131148</v>
      </c>
      <c r="R66" s="32"/>
      <c r="S66" s="32">
        <v>16</v>
      </c>
      <c r="T66" s="33">
        <f t="shared" si="49"/>
        <v>0.10526315789473684</v>
      </c>
      <c r="U66" s="32"/>
      <c r="V66" s="32">
        <v>30</v>
      </c>
      <c r="W66" s="33">
        <f t="shared" si="50"/>
        <v>0.15306122448979592</v>
      </c>
      <c r="X66" s="32"/>
      <c r="Y66" s="32">
        <v>132</v>
      </c>
      <c r="Z66" s="33">
        <f t="shared" si="51"/>
        <v>0.1437908496732026</v>
      </c>
      <c r="AA66"/>
    </row>
    <row r="67" spans="1:27" ht="12.75">
      <c r="A67" s="23" t="s">
        <v>1</v>
      </c>
      <c r="B67" s="15"/>
      <c r="C67" s="16"/>
      <c r="D67" s="12">
        <f>SUM(D62:D66)</f>
        <v>125</v>
      </c>
      <c r="E67" s="13">
        <f t="shared" si="44"/>
        <v>1</v>
      </c>
      <c r="F67" s="13"/>
      <c r="G67" s="12">
        <f>SUM(G62:G66)</f>
        <v>105</v>
      </c>
      <c r="H67" s="13">
        <f t="shared" si="45"/>
        <v>1</v>
      </c>
      <c r="I67" s="13"/>
      <c r="J67" s="12">
        <f>SUM(J62:J66)</f>
        <v>94</v>
      </c>
      <c r="K67" s="13">
        <f t="shared" si="46"/>
        <v>1</v>
      </c>
      <c r="L67" s="13"/>
      <c r="M67" s="12">
        <f>SUM(M62:M66)</f>
        <v>185</v>
      </c>
      <c r="N67" s="13">
        <f t="shared" si="47"/>
        <v>1</v>
      </c>
      <c r="O67" s="13"/>
      <c r="P67" s="12">
        <f>SUM(P62:P66)</f>
        <v>61</v>
      </c>
      <c r="Q67" s="13">
        <f t="shared" si="48"/>
        <v>1</v>
      </c>
      <c r="R67" s="13"/>
      <c r="S67" s="12">
        <f>SUM(S62:S66)</f>
        <v>152</v>
      </c>
      <c r="T67" s="13">
        <f t="shared" si="49"/>
        <v>1</v>
      </c>
      <c r="U67" s="13"/>
      <c r="V67" s="12">
        <f>SUM(V62:V66)</f>
        <v>196</v>
      </c>
      <c r="W67" s="13">
        <f t="shared" si="50"/>
        <v>1</v>
      </c>
      <c r="X67" s="13"/>
      <c r="Y67" s="12">
        <f>SUM(Y62:Y66)</f>
        <v>918</v>
      </c>
      <c r="Z67" s="13">
        <f t="shared" si="51"/>
        <v>1</v>
      </c>
      <c r="AA67"/>
    </row>
    <row r="68" ht="12.75">
      <c r="AA68"/>
    </row>
    <row r="69" spans="1:27" ht="12.75">
      <c r="A69" s="45" t="s">
        <v>141</v>
      </c>
      <c r="B69" s="46"/>
      <c r="C69" s="46"/>
      <c r="D69" s="46"/>
      <c r="E69" s="46"/>
      <c r="F69" s="46"/>
      <c r="G69" s="46"/>
      <c r="H69" s="46"/>
      <c r="J69" s="1"/>
      <c r="K69" s="6"/>
      <c r="M69" s="1"/>
      <c r="N69" s="6"/>
      <c r="P69" s="1"/>
      <c r="Q69" s="6"/>
      <c r="S69" s="1"/>
      <c r="T69" s="6"/>
      <c r="V69" s="1"/>
      <c r="W69" s="6"/>
      <c r="Y69" s="1"/>
      <c r="Z69" s="6"/>
      <c r="AA69"/>
    </row>
    <row r="70" spans="1:27" ht="15">
      <c r="A70" s="26"/>
      <c r="B70" s="4"/>
      <c r="C70" s="4"/>
      <c r="D70" s="4"/>
      <c r="E70" s="4"/>
      <c r="F70" s="4"/>
      <c r="G70" s="4"/>
      <c r="H70" s="4"/>
      <c r="J70" s="1"/>
      <c r="K70" s="6"/>
      <c r="M70" s="1"/>
      <c r="N70" s="6"/>
      <c r="P70" s="1"/>
      <c r="Q70" s="6"/>
      <c r="S70" s="1"/>
      <c r="T70" s="6"/>
      <c r="V70" s="1"/>
      <c r="W70" s="6"/>
      <c r="Y70" s="1"/>
      <c r="Z70" s="6"/>
      <c r="AA70"/>
    </row>
    <row r="71" spans="1:27" ht="41.25" customHeight="1">
      <c r="A71" s="18" t="s">
        <v>86</v>
      </c>
      <c r="C71" s="14"/>
      <c r="D71" s="37" t="s">
        <v>49</v>
      </c>
      <c r="E71" s="37"/>
      <c r="F71" s="14"/>
      <c r="G71" s="38" t="s">
        <v>53</v>
      </c>
      <c r="H71" s="38"/>
      <c r="I71" s="14"/>
      <c r="J71" s="39" t="s">
        <v>54</v>
      </c>
      <c r="K71" s="39"/>
      <c r="L71" s="14"/>
      <c r="M71" s="40" t="s">
        <v>55</v>
      </c>
      <c r="N71" s="40"/>
      <c r="O71" s="14"/>
      <c r="P71" s="41" t="s">
        <v>52</v>
      </c>
      <c r="Q71" s="41"/>
      <c r="R71" s="14"/>
      <c r="S71" s="42" t="s">
        <v>51</v>
      </c>
      <c r="T71" s="42"/>
      <c r="U71" s="14"/>
      <c r="V71" s="43" t="s">
        <v>50</v>
      </c>
      <c r="W71" s="43"/>
      <c r="X71" s="1"/>
      <c r="Y71" s="44" t="s">
        <v>1</v>
      </c>
      <c r="Z71" s="44"/>
      <c r="AA71"/>
    </row>
    <row r="72" spans="3:27" ht="12.75" customHeight="1">
      <c r="C72" s="19"/>
      <c r="D72" s="7" t="s">
        <v>56</v>
      </c>
      <c r="E72" s="7" t="s">
        <v>57</v>
      </c>
      <c r="G72" s="7" t="s">
        <v>56</v>
      </c>
      <c r="H72" s="7" t="s">
        <v>57</v>
      </c>
      <c r="J72" s="7" t="s">
        <v>56</v>
      </c>
      <c r="K72" s="7" t="s">
        <v>57</v>
      </c>
      <c r="M72" s="7" t="s">
        <v>56</v>
      </c>
      <c r="N72" s="7" t="s">
        <v>57</v>
      </c>
      <c r="P72" s="7" t="s">
        <v>56</v>
      </c>
      <c r="Q72" s="7" t="s">
        <v>57</v>
      </c>
      <c r="S72" s="7" t="s">
        <v>56</v>
      </c>
      <c r="T72" s="7" t="s">
        <v>57</v>
      </c>
      <c r="V72" s="7" t="s">
        <v>56</v>
      </c>
      <c r="W72" s="7" t="s">
        <v>57</v>
      </c>
      <c r="Y72" s="7" t="s">
        <v>56</v>
      </c>
      <c r="Z72" s="7" t="s">
        <v>57</v>
      </c>
      <c r="AA72"/>
    </row>
    <row r="73" spans="1:27" ht="12.75">
      <c r="A73" s="24" t="s">
        <v>11</v>
      </c>
      <c r="B73" s="3"/>
      <c r="C73" s="19"/>
      <c r="D73" s="1">
        <v>1</v>
      </c>
      <c r="E73" s="6">
        <f aca="true" t="shared" si="52" ref="E73:E80">D73/125</f>
        <v>0.008</v>
      </c>
      <c r="G73" s="1">
        <v>1</v>
      </c>
      <c r="H73" s="6">
        <f>G73/G$80</f>
        <v>0.009433962264150943</v>
      </c>
      <c r="J73" s="1">
        <v>3</v>
      </c>
      <c r="K73" s="6">
        <f aca="true" t="shared" si="53" ref="K73:K80">J73/J$80</f>
        <v>0.031914893617021274</v>
      </c>
      <c r="M73" s="1">
        <v>1</v>
      </c>
      <c r="N73" s="6">
        <f aca="true" t="shared" si="54" ref="N73:N80">M73/M$80</f>
        <v>0.005405405405405406</v>
      </c>
      <c r="P73" s="1">
        <v>1</v>
      </c>
      <c r="Q73" s="6">
        <f aca="true" t="shared" si="55" ref="Q73:Q80">P73/P$80</f>
        <v>0.01639344262295082</v>
      </c>
      <c r="S73" s="1">
        <v>1</v>
      </c>
      <c r="T73" s="6">
        <f aca="true" t="shared" si="56" ref="T73:T80">S73/S$80</f>
        <v>0.006493506493506494</v>
      </c>
      <c r="V73" s="1">
        <v>4</v>
      </c>
      <c r="W73" s="6">
        <f aca="true" t="shared" si="57" ref="W73:W80">V73/V$80</f>
        <v>0.02030456852791878</v>
      </c>
      <c r="Y73" s="1">
        <v>12</v>
      </c>
      <c r="Z73" s="6">
        <f aca="true" t="shared" si="58" ref="Z73:Z80">Y73/Y$80</f>
        <v>0.013015184381778741</v>
      </c>
      <c r="AA73"/>
    </row>
    <row r="74" spans="1:27" ht="12.75">
      <c r="A74" s="21">
        <v>2</v>
      </c>
      <c r="D74" s="1">
        <v>1</v>
      </c>
      <c r="E74" s="6">
        <f t="shared" si="52"/>
        <v>0.008</v>
      </c>
      <c r="G74" s="1">
        <v>4</v>
      </c>
      <c r="H74" s="6">
        <f aca="true" t="shared" si="59" ref="H74:H80">G74/G$80</f>
        <v>0.03773584905660377</v>
      </c>
      <c r="J74" s="1">
        <v>3</v>
      </c>
      <c r="K74" s="6">
        <f t="shared" si="53"/>
        <v>0.031914893617021274</v>
      </c>
      <c r="M74" s="1">
        <v>6</v>
      </c>
      <c r="N74" s="6">
        <f t="shared" si="54"/>
        <v>0.032432432432432434</v>
      </c>
      <c r="P74" s="1">
        <v>2</v>
      </c>
      <c r="Q74" s="6">
        <f t="shared" si="55"/>
        <v>0.03278688524590164</v>
      </c>
      <c r="S74" s="1">
        <v>4</v>
      </c>
      <c r="T74" s="6">
        <f t="shared" si="56"/>
        <v>0.025974025974025976</v>
      </c>
      <c r="V74" s="1">
        <v>5</v>
      </c>
      <c r="W74" s="6">
        <f t="shared" si="57"/>
        <v>0.025380710659898477</v>
      </c>
      <c r="Y74" s="1">
        <v>25</v>
      </c>
      <c r="Z74" s="6">
        <f t="shared" si="58"/>
        <v>0.027114967462039046</v>
      </c>
      <c r="AA74"/>
    </row>
    <row r="75" spans="1:27" ht="12.75">
      <c r="A75" s="21">
        <v>3</v>
      </c>
      <c r="D75" s="1">
        <v>1</v>
      </c>
      <c r="E75" s="6">
        <f t="shared" si="52"/>
        <v>0.008</v>
      </c>
      <c r="G75" s="1">
        <v>8</v>
      </c>
      <c r="H75" s="6">
        <f t="shared" si="59"/>
        <v>0.07547169811320754</v>
      </c>
      <c r="J75" s="1">
        <v>1</v>
      </c>
      <c r="K75" s="6">
        <f t="shared" si="53"/>
        <v>0.010638297872340425</v>
      </c>
      <c r="M75" s="1">
        <v>9</v>
      </c>
      <c r="N75" s="6">
        <f t="shared" si="54"/>
        <v>0.04864864864864865</v>
      </c>
      <c r="P75" s="1">
        <v>1</v>
      </c>
      <c r="Q75" s="6">
        <f t="shared" si="55"/>
        <v>0.01639344262295082</v>
      </c>
      <c r="S75" s="1">
        <v>4</v>
      </c>
      <c r="T75" s="6">
        <f t="shared" si="56"/>
        <v>0.025974025974025976</v>
      </c>
      <c r="V75" s="1">
        <v>9</v>
      </c>
      <c r="W75" s="6">
        <f t="shared" si="57"/>
        <v>0.04568527918781726</v>
      </c>
      <c r="Y75" s="1">
        <v>33</v>
      </c>
      <c r="Z75" s="6">
        <f t="shared" si="58"/>
        <v>0.03579175704989154</v>
      </c>
      <c r="AA75"/>
    </row>
    <row r="76" spans="1:27" ht="12.75">
      <c r="A76" s="21">
        <v>4</v>
      </c>
      <c r="D76" s="1">
        <v>16</v>
      </c>
      <c r="E76" s="6">
        <f t="shared" si="52"/>
        <v>0.128</v>
      </c>
      <c r="G76" s="1">
        <v>14</v>
      </c>
      <c r="H76" s="6">
        <f t="shared" si="59"/>
        <v>0.1320754716981132</v>
      </c>
      <c r="J76" s="1">
        <v>4</v>
      </c>
      <c r="K76" s="6">
        <f t="shared" si="53"/>
        <v>0.0425531914893617</v>
      </c>
      <c r="M76" s="1">
        <v>17</v>
      </c>
      <c r="N76" s="6">
        <f t="shared" si="54"/>
        <v>0.0918918918918919</v>
      </c>
      <c r="P76" s="1">
        <v>3</v>
      </c>
      <c r="Q76" s="6">
        <f t="shared" si="55"/>
        <v>0.04918032786885246</v>
      </c>
      <c r="S76" s="1">
        <v>15</v>
      </c>
      <c r="T76" s="6">
        <f t="shared" si="56"/>
        <v>0.09740259740259741</v>
      </c>
      <c r="V76" s="1">
        <v>29</v>
      </c>
      <c r="W76" s="6">
        <f t="shared" si="57"/>
        <v>0.14720812182741116</v>
      </c>
      <c r="Y76" s="1">
        <v>98</v>
      </c>
      <c r="Z76" s="6">
        <f t="shared" si="58"/>
        <v>0.10629067245119306</v>
      </c>
      <c r="AA76"/>
    </row>
    <row r="77" spans="1:27" ht="12.75">
      <c r="A77" s="21">
        <v>5</v>
      </c>
      <c r="D77" s="1">
        <v>43</v>
      </c>
      <c r="E77" s="6">
        <f t="shared" si="52"/>
        <v>0.344</v>
      </c>
      <c r="G77" s="1">
        <v>28</v>
      </c>
      <c r="H77" s="6">
        <f t="shared" si="59"/>
        <v>0.2641509433962264</v>
      </c>
      <c r="J77" s="1">
        <v>27</v>
      </c>
      <c r="K77" s="6">
        <f t="shared" si="53"/>
        <v>0.2872340425531915</v>
      </c>
      <c r="M77" s="1">
        <v>58</v>
      </c>
      <c r="N77" s="6">
        <f t="shared" si="54"/>
        <v>0.31351351351351353</v>
      </c>
      <c r="P77" s="1">
        <v>8</v>
      </c>
      <c r="Q77" s="6">
        <f t="shared" si="55"/>
        <v>0.13114754098360656</v>
      </c>
      <c r="S77" s="1">
        <v>42</v>
      </c>
      <c r="T77" s="6">
        <f t="shared" si="56"/>
        <v>0.2727272727272727</v>
      </c>
      <c r="V77" s="1">
        <v>66</v>
      </c>
      <c r="W77" s="6">
        <f t="shared" si="57"/>
        <v>0.3350253807106599</v>
      </c>
      <c r="Y77" s="1">
        <v>272</v>
      </c>
      <c r="Z77" s="6">
        <f t="shared" si="58"/>
        <v>0.2950108459869848</v>
      </c>
      <c r="AA77"/>
    </row>
    <row r="78" spans="1:27" ht="12.75">
      <c r="A78" s="21">
        <v>6</v>
      </c>
      <c r="C78" s="19"/>
      <c r="D78" s="1">
        <v>40</v>
      </c>
      <c r="E78" s="6">
        <f t="shared" si="52"/>
        <v>0.32</v>
      </c>
      <c r="G78" s="1">
        <v>32</v>
      </c>
      <c r="H78" s="6">
        <f t="shared" si="59"/>
        <v>0.3018867924528302</v>
      </c>
      <c r="J78" s="1">
        <v>33</v>
      </c>
      <c r="K78" s="6">
        <f t="shared" si="53"/>
        <v>0.35106382978723405</v>
      </c>
      <c r="M78" s="1">
        <v>51</v>
      </c>
      <c r="N78" s="6">
        <f t="shared" si="54"/>
        <v>0.2756756756756757</v>
      </c>
      <c r="P78" s="1">
        <v>18</v>
      </c>
      <c r="Q78" s="6">
        <f t="shared" si="55"/>
        <v>0.29508196721311475</v>
      </c>
      <c r="S78" s="1">
        <v>49</v>
      </c>
      <c r="T78" s="6">
        <f t="shared" si="56"/>
        <v>0.3181818181818182</v>
      </c>
      <c r="V78" s="1">
        <v>44</v>
      </c>
      <c r="W78" s="6">
        <f t="shared" si="57"/>
        <v>0.2233502538071066</v>
      </c>
      <c r="Y78" s="1">
        <v>267</v>
      </c>
      <c r="Z78" s="6">
        <f t="shared" si="58"/>
        <v>0.289587852494577</v>
      </c>
      <c r="AA78"/>
    </row>
    <row r="79" spans="1:27" ht="12.75">
      <c r="A79" s="24" t="s">
        <v>14</v>
      </c>
      <c r="B79" s="3"/>
      <c r="C79" s="19"/>
      <c r="D79" s="1">
        <v>23</v>
      </c>
      <c r="E79" s="6">
        <f t="shared" si="52"/>
        <v>0.184</v>
      </c>
      <c r="G79" s="1">
        <v>19</v>
      </c>
      <c r="H79" s="6">
        <f t="shared" si="59"/>
        <v>0.1792452830188679</v>
      </c>
      <c r="J79" s="1">
        <v>23</v>
      </c>
      <c r="K79" s="6">
        <f t="shared" si="53"/>
        <v>0.24468085106382978</v>
      </c>
      <c r="M79" s="1">
        <v>43</v>
      </c>
      <c r="N79" s="6">
        <f t="shared" si="54"/>
        <v>0.23243243243243245</v>
      </c>
      <c r="P79" s="1">
        <v>28</v>
      </c>
      <c r="Q79" s="6">
        <f t="shared" si="55"/>
        <v>0.45901639344262296</v>
      </c>
      <c r="S79" s="1">
        <v>39</v>
      </c>
      <c r="T79" s="6">
        <f t="shared" si="56"/>
        <v>0.2532467532467532</v>
      </c>
      <c r="V79" s="1">
        <v>40</v>
      </c>
      <c r="W79" s="6">
        <f t="shared" si="57"/>
        <v>0.20304568527918782</v>
      </c>
      <c r="Y79" s="1">
        <v>215</v>
      </c>
      <c r="Z79" s="6">
        <f t="shared" si="58"/>
        <v>0.23318872017353579</v>
      </c>
      <c r="AA79"/>
    </row>
    <row r="80" spans="1:27" ht="12.75">
      <c r="A80" s="23" t="s">
        <v>1</v>
      </c>
      <c r="B80" s="15"/>
      <c r="C80" s="16"/>
      <c r="D80" s="16">
        <f>SUM(D73:D79)</f>
        <v>125</v>
      </c>
      <c r="E80" s="17">
        <f t="shared" si="52"/>
        <v>1</v>
      </c>
      <c r="F80" s="16"/>
      <c r="G80" s="16">
        <f>SUM(G73:G79)</f>
        <v>106</v>
      </c>
      <c r="H80" s="17">
        <f t="shared" si="59"/>
        <v>1</v>
      </c>
      <c r="I80" s="16"/>
      <c r="J80" s="16">
        <f>SUM(J73:J79)</f>
        <v>94</v>
      </c>
      <c r="K80" s="17">
        <f t="shared" si="53"/>
        <v>1</v>
      </c>
      <c r="L80" s="16"/>
      <c r="M80" s="16">
        <f>SUM(M73:M79)</f>
        <v>185</v>
      </c>
      <c r="N80" s="17">
        <f t="shared" si="54"/>
        <v>1</v>
      </c>
      <c r="O80" s="16"/>
      <c r="P80" s="16">
        <f>SUM(P73:P79)</f>
        <v>61</v>
      </c>
      <c r="Q80" s="17">
        <f t="shared" si="55"/>
        <v>1</v>
      </c>
      <c r="R80" s="16"/>
      <c r="S80" s="16">
        <f>SUM(S73:S79)</f>
        <v>154</v>
      </c>
      <c r="T80" s="17">
        <f t="shared" si="56"/>
        <v>1</v>
      </c>
      <c r="U80" s="16"/>
      <c r="V80" s="16">
        <f>SUM(V73:V79)</f>
        <v>197</v>
      </c>
      <c r="W80" s="17">
        <f t="shared" si="57"/>
        <v>1</v>
      </c>
      <c r="X80" s="16"/>
      <c r="Y80" s="16">
        <f>SUM(Y73:Y79)</f>
        <v>922</v>
      </c>
      <c r="Z80" s="17">
        <f t="shared" si="58"/>
        <v>1</v>
      </c>
      <c r="AA80"/>
    </row>
    <row r="81" spans="3:27" ht="12.75">
      <c r="C81" s="19"/>
      <c r="E81" s="6"/>
      <c r="G81" s="1"/>
      <c r="H81" s="6"/>
      <c r="J81" s="1"/>
      <c r="K81" s="6"/>
      <c r="M81" s="1"/>
      <c r="N81" s="6"/>
      <c r="P81" s="1"/>
      <c r="Q81" s="6"/>
      <c r="S81" s="1"/>
      <c r="T81" s="6"/>
      <c r="V81" s="1"/>
      <c r="W81" s="6"/>
      <c r="Y81" s="1"/>
      <c r="Z81" s="6"/>
      <c r="AA81"/>
    </row>
    <row r="82" spans="5:27" ht="12.75">
      <c r="E82" s="6"/>
      <c r="G82" s="1"/>
      <c r="H82" s="6"/>
      <c r="J82" s="1"/>
      <c r="K82" s="6"/>
      <c r="M82" s="1"/>
      <c r="N82" s="6"/>
      <c r="P82" s="1"/>
      <c r="Q82" s="6"/>
      <c r="S82" s="1"/>
      <c r="T82" s="6"/>
      <c r="V82" s="1"/>
      <c r="W82" s="6"/>
      <c r="Y82" s="1"/>
      <c r="Z82" s="6"/>
      <c r="AA82"/>
    </row>
    <row r="83" spans="5:27" ht="12.75">
      <c r="E83" s="6"/>
      <c r="G83" s="1"/>
      <c r="H83" s="6"/>
      <c r="J83" s="1"/>
      <c r="K83" s="6"/>
      <c r="M83" s="1"/>
      <c r="N83" s="6"/>
      <c r="P83" s="1"/>
      <c r="Q83" s="6"/>
      <c r="S83" s="1"/>
      <c r="T83" s="6"/>
      <c r="V83" s="1"/>
      <c r="W83" s="6"/>
      <c r="Y83" s="1"/>
      <c r="Z83" s="6"/>
      <c r="AA83"/>
    </row>
    <row r="84" spans="5:27" ht="12.75">
      <c r="E84" s="6"/>
      <c r="G84" s="1"/>
      <c r="H84" s="6"/>
      <c r="J84" s="1"/>
      <c r="K84" s="6"/>
      <c r="M84" s="1"/>
      <c r="N84" s="6"/>
      <c r="P84" s="1"/>
      <c r="Q84" s="6"/>
      <c r="S84" s="1"/>
      <c r="T84" s="6"/>
      <c r="V84" s="1"/>
      <c r="W84" s="6"/>
      <c r="Y84" s="1"/>
      <c r="Z84" s="6"/>
      <c r="AA84"/>
    </row>
  </sheetData>
  <sheetProtection/>
  <mergeCells count="67">
    <mergeCell ref="A1:H1"/>
    <mergeCell ref="A49:H49"/>
    <mergeCell ref="A69:H69"/>
    <mergeCell ref="P71:Q71"/>
    <mergeCell ref="S71:T71"/>
    <mergeCell ref="V71:W71"/>
    <mergeCell ref="V60:W60"/>
    <mergeCell ref="P51:Q51"/>
    <mergeCell ref="S51:T51"/>
    <mergeCell ref="V51:W51"/>
    <mergeCell ref="S60:T60"/>
    <mergeCell ref="Y71:Z71"/>
    <mergeCell ref="D71:E71"/>
    <mergeCell ref="G71:H71"/>
    <mergeCell ref="J71:K71"/>
    <mergeCell ref="M71:N71"/>
    <mergeCell ref="Y40:Z40"/>
    <mergeCell ref="D51:E51"/>
    <mergeCell ref="G51:H51"/>
    <mergeCell ref="J51:K51"/>
    <mergeCell ref="Y60:Z60"/>
    <mergeCell ref="D60:E60"/>
    <mergeCell ref="G60:H60"/>
    <mergeCell ref="J60:K60"/>
    <mergeCell ref="M60:N60"/>
    <mergeCell ref="P60:Q60"/>
    <mergeCell ref="M51:N51"/>
    <mergeCell ref="P30:Q30"/>
    <mergeCell ref="S30:T30"/>
    <mergeCell ref="V30:W30"/>
    <mergeCell ref="Y30:Z30"/>
    <mergeCell ref="D40:E40"/>
    <mergeCell ref="G40:H40"/>
    <mergeCell ref="J40:K40"/>
    <mergeCell ref="Y51:Z51"/>
    <mergeCell ref="P40:Q40"/>
    <mergeCell ref="M40:N40"/>
    <mergeCell ref="P21:Q21"/>
    <mergeCell ref="S21:T21"/>
    <mergeCell ref="V21:W21"/>
    <mergeCell ref="Y21:Z21"/>
    <mergeCell ref="D30:E30"/>
    <mergeCell ref="G30:H30"/>
    <mergeCell ref="J30:K30"/>
    <mergeCell ref="S40:T40"/>
    <mergeCell ref="V40:W40"/>
    <mergeCell ref="M30:N30"/>
    <mergeCell ref="P12:Q12"/>
    <mergeCell ref="S12:T12"/>
    <mergeCell ref="V12:W12"/>
    <mergeCell ref="Y12:Z12"/>
    <mergeCell ref="D21:E21"/>
    <mergeCell ref="G21:H21"/>
    <mergeCell ref="J21:K21"/>
    <mergeCell ref="D3:E3"/>
    <mergeCell ref="G3:H3"/>
    <mergeCell ref="M21:N21"/>
    <mergeCell ref="D12:E12"/>
    <mergeCell ref="G12:H12"/>
    <mergeCell ref="J12:K12"/>
    <mergeCell ref="M12:N12"/>
    <mergeCell ref="J3:K3"/>
    <mergeCell ref="M3:N3"/>
    <mergeCell ref="P3:Q3"/>
    <mergeCell ref="S3:T3"/>
    <mergeCell ref="V3:W3"/>
    <mergeCell ref="Y3:Z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1" spans="1:26" s="31" customFormat="1" ht="12.75">
      <c r="A1" s="27"/>
      <c r="B1" s="28"/>
      <c r="C1" s="29"/>
      <c r="D1" s="29"/>
      <c r="E1" s="30"/>
      <c r="F1" s="29"/>
      <c r="G1" s="29"/>
      <c r="H1" s="30"/>
      <c r="I1" s="29"/>
      <c r="J1" s="29"/>
      <c r="K1" s="30"/>
      <c r="L1" s="29"/>
      <c r="M1" s="29"/>
      <c r="N1" s="30"/>
      <c r="O1" s="29"/>
      <c r="P1" s="29"/>
      <c r="Q1" s="30"/>
      <c r="R1" s="29"/>
      <c r="S1" s="29"/>
      <c r="T1" s="30"/>
      <c r="U1" s="29"/>
      <c r="V1" s="29"/>
      <c r="W1" s="30"/>
      <c r="X1" s="29"/>
      <c r="Y1" s="29"/>
      <c r="Z1" s="30"/>
    </row>
    <row r="2" spans="1:27" ht="12.75">
      <c r="A2" s="45" t="s">
        <v>142</v>
      </c>
      <c r="B2" s="46"/>
      <c r="C2" s="46"/>
      <c r="D2" s="46"/>
      <c r="E2" s="46"/>
      <c r="F2" s="46"/>
      <c r="G2" s="46"/>
      <c r="H2" s="46"/>
      <c r="J2" s="1"/>
      <c r="K2" s="6"/>
      <c r="M2" s="1"/>
      <c r="N2" s="6"/>
      <c r="P2" s="1"/>
      <c r="Q2" s="6"/>
      <c r="S2" s="1"/>
      <c r="T2" s="6"/>
      <c r="V2" s="1"/>
      <c r="W2" s="6"/>
      <c r="Y2" s="1"/>
      <c r="Z2" s="6"/>
      <c r="AA2"/>
    </row>
    <row r="3" spans="1:27" ht="15">
      <c r="A3" s="26"/>
      <c r="B3" s="4"/>
      <c r="C3" s="4"/>
      <c r="D3" s="4"/>
      <c r="E3" s="4"/>
      <c r="F3" s="4"/>
      <c r="G3" s="4"/>
      <c r="H3" s="4"/>
      <c r="J3" s="1"/>
      <c r="K3" s="6"/>
      <c r="M3" s="1"/>
      <c r="N3" s="6"/>
      <c r="P3" s="1"/>
      <c r="Q3" s="6"/>
      <c r="S3" s="1"/>
      <c r="T3" s="6"/>
      <c r="V3" s="1"/>
      <c r="W3" s="6"/>
      <c r="Y3" s="1"/>
      <c r="Z3" s="6"/>
      <c r="AA3"/>
    </row>
    <row r="4" spans="1:27" ht="41.25" customHeight="1">
      <c r="A4" s="18" t="s">
        <v>87</v>
      </c>
      <c r="C4" s="14"/>
      <c r="D4" s="37" t="s">
        <v>49</v>
      </c>
      <c r="E4" s="37"/>
      <c r="F4" s="14"/>
      <c r="G4" s="38" t="s">
        <v>53</v>
      </c>
      <c r="H4" s="38"/>
      <c r="I4" s="14"/>
      <c r="J4" s="39" t="s">
        <v>54</v>
      </c>
      <c r="K4" s="39"/>
      <c r="L4" s="14"/>
      <c r="M4" s="40" t="s">
        <v>55</v>
      </c>
      <c r="N4" s="40"/>
      <c r="O4" s="14"/>
      <c r="P4" s="41" t="s">
        <v>52</v>
      </c>
      <c r="Q4" s="41"/>
      <c r="R4" s="14"/>
      <c r="S4" s="42" t="s">
        <v>51</v>
      </c>
      <c r="T4" s="42"/>
      <c r="U4" s="14"/>
      <c r="V4" s="43" t="s">
        <v>50</v>
      </c>
      <c r="W4" s="43"/>
      <c r="X4" s="1"/>
      <c r="Y4" s="44" t="s">
        <v>1</v>
      </c>
      <c r="Z4" s="44"/>
      <c r="AA4"/>
    </row>
    <row r="5" spans="4:27" ht="12.75" customHeight="1">
      <c r="D5" s="7" t="s">
        <v>56</v>
      </c>
      <c r="E5" s="7" t="s">
        <v>57</v>
      </c>
      <c r="G5" s="7" t="s">
        <v>56</v>
      </c>
      <c r="H5" s="7" t="s">
        <v>57</v>
      </c>
      <c r="J5" s="7" t="s">
        <v>56</v>
      </c>
      <c r="K5" s="7" t="s">
        <v>57</v>
      </c>
      <c r="M5" s="7" t="s">
        <v>56</v>
      </c>
      <c r="N5" s="7" t="s">
        <v>57</v>
      </c>
      <c r="P5" s="7" t="s">
        <v>56</v>
      </c>
      <c r="Q5" s="7" t="s">
        <v>57</v>
      </c>
      <c r="S5" s="7" t="s">
        <v>56</v>
      </c>
      <c r="T5" s="7" t="s">
        <v>57</v>
      </c>
      <c r="V5" s="7" t="s">
        <v>56</v>
      </c>
      <c r="W5" s="7" t="s">
        <v>57</v>
      </c>
      <c r="Y5" s="7" t="s">
        <v>56</v>
      </c>
      <c r="Z5" s="7" t="s">
        <v>57</v>
      </c>
      <c r="AA5"/>
    </row>
    <row r="6" spans="1:27" ht="12.75">
      <c r="A6" s="24" t="s">
        <v>2</v>
      </c>
      <c r="B6" s="3"/>
      <c r="D6" s="1">
        <v>62</v>
      </c>
      <c r="E6" s="6">
        <f>D6/124</f>
        <v>0.5</v>
      </c>
      <c r="G6" s="1">
        <v>53</v>
      </c>
      <c r="H6" s="6">
        <f>G6/G$10</f>
        <v>0.5096153846153846</v>
      </c>
      <c r="J6" s="1">
        <v>39</v>
      </c>
      <c r="K6" s="6">
        <f>J6/J$10</f>
        <v>0.4105263157894737</v>
      </c>
      <c r="M6" s="1">
        <v>68</v>
      </c>
      <c r="N6" s="6">
        <f>M6/M$10</f>
        <v>0.3675675675675676</v>
      </c>
      <c r="P6" s="1">
        <v>37</v>
      </c>
      <c r="Q6" s="6">
        <f>P6/P$10</f>
        <v>0.6166666666666667</v>
      </c>
      <c r="S6" s="1">
        <v>70</v>
      </c>
      <c r="T6" s="6">
        <f>S6/S$10</f>
        <v>0.4605263157894737</v>
      </c>
      <c r="V6" s="1">
        <v>75</v>
      </c>
      <c r="W6" s="6">
        <f>V6/V$10</f>
        <v>0.39473684210526316</v>
      </c>
      <c r="Y6" s="1">
        <v>404</v>
      </c>
      <c r="Z6" s="6">
        <f>Y6/Y$10</f>
        <v>0.44395604395604393</v>
      </c>
      <c r="AA6"/>
    </row>
    <row r="7" spans="1:27" ht="12.75">
      <c r="A7" s="24" t="s">
        <v>3</v>
      </c>
      <c r="B7" s="3"/>
      <c r="D7" s="1">
        <v>46</v>
      </c>
      <c r="E7" s="6">
        <f>D7/124</f>
        <v>0.3709677419354839</v>
      </c>
      <c r="G7" s="1">
        <v>32</v>
      </c>
      <c r="H7" s="6">
        <f aca="true" t="shared" si="0" ref="H7:K10">G7/G$10</f>
        <v>0.3076923076923077</v>
      </c>
      <c r="J7" s="1">
        <v>46</v>
      </c>
      <c r="K7" s="6">
        <f t="shared" si="0"/>
        <v>0.4842105263157895</v>
      </c>
      <c r="M7" s="1">
        <v>81</v>
      </c>
      <c r="N7" s="6">
        <f>M7/M$10</f>
        <v>0.43783783783783786</v>
      </c>
      <c r="P7" s="1">
        <v>19</v>
      </c>
      <c r="Q7" s="6">
        <f>P7/P$10</f>
        <v>0.31666666666666665</v>
      </c>
      <c r="S7" s="1">
        <v>67</v>
      </c>
      <c r="T7" s="6">
        <f>S7/S$10</f>
        <v>0.4407894736842105</v>
      </c>
      <c r="V7" s="1">
        <v>81</v>
      </c>
      <c r="W7" s="6">
        <f>V7/V$10</f>
        <v>0.4263157894736842</v>
      </c>
      <c r="Y7" s="1">
        <v>372</v>
      </c>
      <c r="Z7" s="6">
        <f>Y7/Y$10</f>
        <v>0.4087912087912088</v>
      </c>
      <c r="AA7"/>
    </row>
    <row r="8" spans="1:27" ht="12.75">
      <c r="A8" s="24" t="s">
        <v>4</v>
      </c>
      <c r="B8" s="3"/>
      <c r="C8" s="19"/>
      <c r="D8" s="1">
        <v>9</v>
      </c>
      <c r="E8" s="6">
        <f>D8/124</f>
        <v>0.07258064516129033</v>
      </c>
      <c r="G8" s="1">
        <v>13</v>
      </c>
      <c r="H8" s="6">
        <f t="shared" si="0"/>
        <v>0.125</v>
      </c>
      <c r="J8" s="1">
        <v>9</v>
      </c>
      <c r="K8" s="6">
        <f t="shared" si="0"/>
        <v>0.09473684210526316</v>
      </c>
      <c r="M8" s="1">
        <v>21</v>
      </c>
      <c r="N8" s="6">
        <f>M8/M$10</f>
        <v>0.11351351351351352</v>
      </c>
      <c r="P8" s="1">
        <v>4</v>
      </c>
      <c r="Q8" s="6">
        <f>P8/P$10</f>
        <v>0.06666666666666667</v>
      </c>
      <c r="S8" s="1">
        <v>11</v>
      </c>
      <c r="T8" s="6">
        <f>S8/S$10</f>
        <v>0.07236842105263158</v>
      </c>
      <c r="V8" s="1">
        <v>22</v>
      </c>
      <c r="W8" s="6">
        <f>V8/V$10</f>
        <v>0.11578947368421053</v>
      </c>
      <c r="Y8" s="1">
        <v>89</v>
      </c>
      <c r="Z8" s="6">
        <f>Y8/Y$10</f>
        <v>0.0978021978021978</v>
      </c>
      <c r="AA8"/>
    </row>
    <row r="9" spans="1:27" ht="12.75">
      <c r="A9" s="24" t="s">
        <v>5</v>
      </c>
      <c r="B9" s="3"/>
      <c r="C9" s="19"/>
      <c r="D9" s="1">
        <v>7</v>
      </c>
      <c r="E9" s="6">
        <f>D9/124</f>
        <v>0.056451612903225805</v>
      </c>
      <c r="G9" s="1">
        <v>6</v>
      </c>
      <c r="H9" s="6">
        <f t="shared" si="0"/>
        <v>0.057692307692307696</v>
      </c>
      <c r="J9" s="1">
        <v>1</v>
      </c>
      <c r="K9" s="6">
        <f t="shared" si="0"/>
        <v>0.010526315789473684</v>
      </c>
      <c r="M9" s="1">
        <v>15</v>
      </c>
      <c r="N9" s="6">
        <f>M9/M$10</f>
        <v>0.08108108108108109</v>
      </c>
      <c r="P9" s="1"/>
      <c r="Q9" s="6">
        <f>P9/P$10</f>
        <v>0</v>
      </c>
      <c r="S9" s="1">
        <v>4</v>
      </c>
      <c r="T9" s="6">
        <f>S9/S$10</f>
        <v>0.02631578947368421</v>
      </c>
      <c r="V9" s="1">
        <v>12</v>
      </c>
      <c r="W9" s="6">
        <f>V9/V$10</f>
        <v>0.06315789473684211</v>
      </c>
      <c r="Y9" s="1">
        <v>45</v>
      </c>
      <c r="Z9" s="6">
        <f>Y9/Y$10</f>
        <v>0.04945054945054945</v>
      </c>
      <c r="AA9"/>
    </row>
    <row r="10" spans="1:27" ht="12.75">
      <c r="A10" s="23" t="s">
        <v>1</v>
      </c>
      <c r="B10" s="15"/>
      <c r="C10" s="16"/>
      <c r="D10" s="16">
        <f>SUM(D6:D9)</f>
        <v>124</v>
      </c>
      <c r="E10" s="17">
        <f>D10/124</f>
        <v>1</v>
      </c>
      <c r="F10" s="16"/>
      <c r="G10" s="16">
        <f>SUM(G6:G9)</f>
        <v>104</v>
      </c>
      <c r="H10" s="17">
        <f t="shared" si="0"/>
        <v>1</v>
      </c>
      <c r="I10" s="16"/>
      <c r="J10" s="16">
        <f>SUM(J6:J9)</f>
        <v>95</v>
      </c>
      <c r="K10" s="17">
        <f t="shared" si="0"/>
        <v>1</v>
      </c>
      <c r="L10" s="16"/>
      <c r="M10" s="16">
        <f>SUM(M6:M9)</f>
        <v>185</v>
      </c>
      <c r="N10" s="17">
        <f>M10/M$10</f>
        <v>1</v>
      </c>
      <c r="O10" s="16"/>
      <c r="P10" s="16">
        <f>SUM(P6:P9)</f>
        <v>60</v>
      </c>
      <c r="Q10" s="17">
        <f>P10/P$10</f>
        <v>1</v>
      </c>
      <c r="R10" s="16"/>
      <c r="S10" s="16">
        <f>SUM(S6:S9)</f>
        <v>152</v>
      </c>
      <c r="T10" s="17">
        <f>S10/S$10</f>
        <v>1</v>
      </c>
      <c r="U10" s="16"/>
      <c r="V10" s="16">
        <f>SUM(V6:V9)</f>
        <v>190</v>
      </c>
      <c r="W10" s="17">
        <f>V10/V$10</f>
        <v>1</v>
      </c>
      <c r="X10" s="16"/>
      <c r="Y10" s="16">
        <f>SUM(Y6:Y9)</f>
        <v>910</v>
      </c>
      <c r="Z10" s="17">
        <f>Y10/Y$10</f>
        <v>1</v>
      </c>
      <c r="AA10"/>
    </row>
    <row r="11" spans="3:27" ht="12.75">
      <c r="C11" s="19"/>
      <c r="E11" s="6"/>
      <c r="G11" s="1"/>
      <c r="H11" s="6"/>
      <c r="J11" s="1"/>
      <c r="K11" s="6"/>
      <c r="M11" s="1"/>
      <c r="N11" s="6"/>
      <c r="P11" s="1"/>
      <c r="Q11" s="6"/>
      <c r="S11" s="1"/>
      <c r="T11" s="6"/>
      <c r="V11" s="1"/>
      <c r="W11" s="6"/>
      <c r="Y11" s="1"/>
      <c r="Z11" s="6"/>
      <c r="AA11"/>
    </row>
    <row r="12" spans="1:27" ht="41.25" customHeight="1">
      <c r="A12" s="18" t="s">
        <v>88</v>
      </c>
      <c r="C12" s="14"/>
      <c r="D12" s="37" t="s">
        <v>49</v>
      </c>
      <c r="E12" s="37"/>
      <c r="F12" s="14"/>
      <c r="G12" s="38" t="s">
        <v>53</v>
      </c>
      <c r="H12" s="38"/>
      <c r="I12" s="14"/>
      <c r="J12" s="39" t="s">
        <v>54</v>
      </c>
      <c r="K12" s="39"/>
      <c r="L12" s="14"/>
      <c r="M12" s="40" t="s">
        <v>55</v>
      </c>
      <c r="N12" s="40"/>
      <c r="O12" s="14"/>
      <c r="P12" s="41" t="s">
        <v>52</v>
      </c>
      <c r="Q12" s="41"/>
      <c r="R12" s="14"/>
      <c r="S12" s="42" t="s">
        <v>51</v>
      </c>
      <c r="T12" s="42"/>
      <c r="U12" s="14"/>
      <c r="V12" s="43" t="s">
        <v>50</v>
      </c>
      <c r="W12" s="43"/>
      <c r="X12" s="1"/>
      <c r="Y12" s="44" t="s">
        <v>1</v>
      </c>
      <c r="Z12" s="44"/>
      <c r="AA12"/>
    </row>
    <row r="13" spans="4:27" ht="12.75" customHeight="1">
      <c r="D13" s="7" t="s">
        <v>56</v>
      </c>
      <c r="E13" s="7" t="s">
        <v>57</v>
      </c>
      <c r="G13" s="7" t="s">
        <v>56</v>
      </c>
      <c r="H13" s="7" t="s">
        <v>57</v>
      </c>
      <c r="J13" s="7" t="s">
        <v>56</v>
      </c>
      <c r="K13" s="7" t="s">
        <v>57</v>
      </c>
      <c r="M13" s="7" t="s">
        <v>56</v>
      </c>
      <c r="N13" s="7" t="s">
        <v>57</v>
      </c>
      <c r="P13" s="7" t="s">
        <v>56</v>
      </c>
      <c r="Q13" s="7" t="s">
        <v>57</v>
      </c>
      <c r="S13" s="7" t="s">
        <v>56</v>
      </c>
      <c r="T13" s="7" t="s">
        <v>57</v>
      </c>
      <c r="V13" s="7" t="s">
        <v>56</v>
      </c>
      <c r="W13" s="7" t="s">
        <v>57</v>
      </c>
      <c r="Y13" s="7" t="s">
        <v>56</v>
      </c>
      <c r="Z13" s="7" t="s">
        <v>57</v>
      </c>
      <c r="AA13"/>
    </row>
    <row r="14" spans="1:27" ht="12.75">
      <c r="A14" s="24" t="s">
        <v>2</v>
      </c>
      <c r="B14" s="3"/>
      <c r="D14" s="1">
        <v>17</v>
      </c>
      <c r="E14" s="6">
        <f>D14/124</f>
        <v>0.13709677419354838</v>
      </c>
      <c r="G14" s="1">
        <v>23</v>
      </c>
      <c r="H14" s="6">
        <f>G14/G$18</f>
        <v>0.22115384615384615</v>
      </c>
      <c r="J14" s="1">
        <v>12</v>
      </c>
      <c r="K14" s="6">
        <f>J14/J$18</f>
        <v>0.12631578947368421</v>
      </c>
      <c r="M14" s="1">
        <v>39</v>
      </c>
      <c r="N14" s="6">
        <f>M14/M$18</f>
        <v>0.21195652173913043</v>
      </c>
      <c r="P14" s="1">
        <v>8</v>
      </c>
      <c r="Q14" s="6">
        <f>P14/P$18</f>
        <v>0.13333333333333333</v>
      </c>
      <c r="S14" s="1">
        <v>26</v>
      </c>
      <c r="T14" s="6">
        <f>S14/S$18</f>
        <v>0.17218543046357615</v>
      </c>
      <c r="V14" s="1">
        <v>38</v>
      </c>
      <c r="W14" s="6">
        <f>V14/V$18</f>
        <v>0.19689119170984457</v>
      </c>
      <c r="Y14" s="1">
        <v>163</v>
      </c>
      <c r="Z14" s="6">
        <f>Y14/Y$18</f>
        <v>0.17892425905598244</v>
      </c>
      <c r="AA14"/>
    </row>
    <row r="15" spans="1:27" ht="12.75">
      <c r="A15" s="24" t="s">
        <v>3</v>
      </c>
      <c r="B15" s="3"/>
      <c r="D15" s="1">
        <v>36</v>
      </c>
      <c r="E15" s="6">
        <f>D15/124</f>
        <v>0.2903225806451613</v>
      </c>
      <c r="G15" s="1">
        <v>28</v>
      </c>
      <c r="H15" s="6">
        <f aca="true" t="shared" si="1" ref="H15:K18">G15/G$18</f>
        <v>0.2692307692307692</v>
      </c>
      <c r="J15" s="1">
        <v>38</v>
      </c>
      <c r="K15" s="6">
        <f t="shared" si="1"/>
        <v>0.4</v>
      </c>
      <c r="M15" s="1">
        <v>70</v>
      </c>
      <c r="N15" s="6">
        <f>M15/M$18</f>
        <v>0.3804347826086957</v>
      </c>
      <c r="P15" s="1">
        <v>28</v>
      </c>
      <c r="Q15" s="6">
        <f>P15/P$18</f>
        <v>0.4666666666666667</v>
      </c>
      <c r="S15" s="1">
        <v>45</v>
      </c>
      <c r="T15" s="6">
        <f>S15/S$18</f>
        <v>0.2980132450331126</v>
      </c>
      <c r="V15" s="1">
        <v>60</v>
      </c>
      <c r="W15" s="6">
        <f>V15/V$18</f>
        <v>0.31088082901554404</v>
      </c>
      <c r="Y15" s="1">
        <v>305</v>
      </c>
      <c r="Z15" s="6">
        <f>Y15/Y$18</f>
        <v>0.33479692645444564</v>
      </c>
      <c r="AA15"/>
    </row>
    <row r="16" spans="1:27" ht="12.75">
      <c r="A16" s="24" t="s">
        <v>4</v>
      </c>
      <c r="B16" s="3"/>
      <c r="C16" s="19"/>
      <c r="D16" s="1">
        <v>34</v>
      </c>
      <c r="E16" s="6">
        <f>D16/124</f>
        <v>0.27419354838709675</v>
      </c>
      <c r="G16" s="1">
        <v>23</v>
      </c>
      <c r="H16" s="6">
        <f t="shared" si="1"/>
        <v>0.22115384615384615</v>
      </c>
      <c r="J16" s="1">
        <v>19</v>
      </c>
      <c r="K16" s="6">
        <f t="shared" si="1"/>
        <v>0.2</v>
      </c>
      <c r="M16" s="1">
        <v>37</v>
      </c>
      <c r="N16" s="6">
        <f>M16/M$18</f>
        <v>0.20108695652173914</v>
      </c>
      <c r="P16" s="1">
        <v>17</v>
      </c>
      <c r="Q16" s="6">
        <f>P16/P$18</f>
        <v>0.2833333333333333</v>
      </c>
      <c r="S16" s="1">
        <v>39</v>
      </c>
      <c r="T16" s="6">
        <f>S16/S$18</f>
        <v>0.2582781456953642</v>
      </c>
      <c r="V16" s="1">
        <v>44</v>
      </c>
      <c r="W16" s="6">
        <f>V16/V$18</f>
        <v>0.22797927461139897</v>
      </c>
      <c r="Y16" s="1">
        <v>213</v>
      </c>
      <c r="Z16" s="6">
        <f>Y16/Y$18</f>
        <v>0.23380900109769484</v>
      </c>
      <c r="AA16"/>
    </row>
    <row r="17" spans="1:27" ht="12.75">
      <c r="A17" s="24" t="s">
        <v>5</v>
      </c>
      <c r="B17" s="3"/>
      <c r="C17" s="19"/>
      <c r="D17" s="1">
        <v>37</v>
      </c>
      <c r="E17" s="6">
        <f>D17/124</f>
        <v>0.29838709677419356</v>
      </c>
      <c r="G17" s="1">
        <v>30</v>
      </c>
      <c r="H17" s="6">
        <f t="shared" si="1"/>
        <v>0.28846153846153844</v>
      </c>
      <c r="J17" s="1">
        <v>26</v>
      </c>
      <c r="K17" s="6">
        <f t="shared" si="1"/>
        <v>0.2736842105263158</v>
      </c>
      <c r="M17" s="1">
        <v>38</v>
      </c>
      <c r="N17" s="6">
        <f>M17/M$18</f>
        <v>0.20652173913043478</v>
      </c>
      <c r="P17" s="1">
        <v>7</v>
      </c>
      <c r="Q17" s="6">
        <f>P17/P$18</f>
        <v>0.11666666666666667</v>
      </c>
      <c r="S17" s="1">
        <v>41</v>
      </c>
      <c r="T17" s="6">
        <f>S17/S$18</f>
        <v>0.271523178807947</v>
      </c>
      <c r="V17" s="1">
        <v>51</v>
      </c>
      <c r="W17" s="6">
        <f>V17/V$18</f>
        <v>0.26424870466321243</v>
      </c>
      <c r="Y17" s="1">
        <v>230</v>
      </c>
      <c r="Z17" s="6">
        <f>Y17/Y$18</f>
        <v>0.2524698133918771</v>
      </c>
      <c r="AA17"/>
    </row>
    <row r="18" spans="1:27" ht="12.75">
      <c r="A18" s="23" t="s">
        <v>1</v>
      </c>
      <c r="B18" s="15"/>
      <c r="C18" s="16"/>
      <c r="D18" s="16">
        <f>SUM(D14:D17)</f>
        <v>124</v>
      </c>
      <c r="E18" s="17">
        <f>D18/124</f>
        <v>1</v>
      </c>
      <c r="F18" s="16"/>
      <c r="G18" s="16">
        <f>SUM(G14:G17)</f>
        <v>104</v>
      </c>
      <c r="H18" s="17">
        <f t="shared" si="1"/>
        <v>1</v>
      </c>
      <c r="I18" s="16"/>
      <c r="J18" s="16">
        <f>SUM(J14:J17)</f>
        <v>95</v>
      </c>
      <c r="K18" s="17">
        <f t="shared" si="1"/>
        <v>1</v>
      </c>
      <c r="L18" s="16"/>
      <c r="M18" s="16">
        <f>SUM(M14:M17)</f>
        <v>184</v>
      </c>
      <c r="N18" s="17">
        <f>M18/M$18</f>
        <v>1</v>
      </c>
      <c r="O18" s="16"/>
      <c r="P18" s="16">
        <f>SUM(P14:P17)</f>
        <v>60</v>
      </c>
      <c r="Q18" s="17">
        <f>P18/P$18</f>
        <v>1</v>
      </c>
      <c r="R18" s="16"/>
      <c r="S18" s="16">
        <f>SUM(S14:S17)</f>
        <v>151</v>
      </c>
      <c r="T18" s="17">
        <f>S18/S$18</f>
        <v>1</v>
      </c>
      <c r="U18" s="16"/>
      <c r="V18" s="16">
        <f>SUM(V14:V17)</f>
        <v>193</v>
      </c>
      <c r="W18" s="17">
        <f>V18/V$18</f>
        <v>1</v>
      </c>
      <c r="X18" s="16"/>
      <c r="Y18" s="16">
        <f>SUM(Y14:Y17)</f>
        <v>911</v>
      </c>
      <c r="Z18" s="17">
        <f>Y18/Y$18</f>
        <v>1</v>
      </c>
      <c r="AA18"/>
    </row>
    <row r="19" spans="3:27" ht="12.75">
      <c r="C19" s="19"/>
      <c r="E19" s="6"/>
      <c r="G19" s="1"/>
      <c r="H19" s="6"/>
      <c r="J19" s="1"/>
      <c r="K19" s="6"/>
      <c r="M19" s="1"/>
      <c r="N19" s="6"/>
      <c r="P19" s="1"/>
      <c r="Q19" s="6"/>
      <c r="S19" s="1"/>
      <c r="T19" s="6"/>
      <c r="V19" s="1"/>
      <c r="W19" s="6"/>
      <c r="Y19" s="1"/>
      <c r="Z19" s="6"/>
      <c r="AA19"/>
    </row>
    <row r="20" spans="1:27" ht="41.25" customHeight="1">
      <c r="A20" s="18" t="s">
        <v>89</v>
      </c>
      <c r="C20" s="14"/>
      <c r="D20" s="37" t="s">
        <v>49</v>
      </c>
      <c r="E20" s="37"/>
      <c r="F20" s="14"/>
      <c r="G20" s="38" t="s">
        <v>53</v>
      </c>
      <c r="H20" s="38"/>
      <c r="I20" s="14"/>
      <c r="J20" s="39" t="s">
        <v>54</v>
      </c>
      <c r="K20" s="39"/>
      <c r="L20" s="14"/>
      <c r="M20" s="40" t="s">
        <v>55</v>
      </c>
      <c r="N20" s="40"/>
      <c r="O20" s="14"/>
      <c r="P20" s="41" t="s">
        <v>52</v>
      </c>
      <c r="Q20" s="41"/>
      <c r="R20" s="14"/>
      <c r="S20" s="42" t="s">
        <v>51</v>
      </c>
      <c r="T20" s="42"/>
      <c r="U20" s="14"/>
      <c r="V20" s="43" t="s">
        <v>50</v>
      </c>
      <c r="W20" s="43"/>
      <c r="X20" s="1"/>
      <c r="Y20" s="44" t="s">
        <v>1</v>
      </c>
      <c r="Z20" s="44"/>
      <c r="AA20"/>
    </row>
    <row r="21" spans="4:27" ht="12.75" customHeight="1">
      <c r="D21" s="7" t="s">
        <v>56</v>
      </c>
      <c r="E21" s="7" t="s">
        <v>57</v>
      </c>
      <c r="G21" s="7" t="s">
        <v>56</v>
      </c>
      <c r="H21" s="7" t="s">
        <v>57</v>
      </c>
      <c r="J21" s="7" t="s">
        <v>56</v>
      </c>
      <c r="K21" s="7" t="s">
        <v>57</v>
      </c>
      <c r="M21" s="7" t="s">
        <v>56</v>
      </c>
      <c r="N21" s="7" t="s">
        <v>57</v>
      </c>
      <c r="P21" s="7" t="s">
        <v>56</v>
      </c>
      <c r="Q21" s="7" t="s">
        <v>57</v>
      </c>
      <c r="S21" s="7" t="s">
        <v>56</v>
      </c>
      <c r="T21" s="7" t="s">
        <v>57</v>
      </c>
      <c r="V21" s="7" t="s">
        <v>56</v>
      </c>
      <c r="W21" s="7" t="s">
        <v>57</v>
      </c>
      <c r="Y21" s="7" t="s">
        <v>56</v>
      </c>
      <c r="Z21" s="7" t="s">
        <v>57</v>
      </c>
      <c r="AA21"/>
    </row>
    <row r="22" spans="1:27" ht="12.75">
      <c r="A22" s="24" t="s">
        <v>2</v>
      </c>
      <c r="B22" s="3"/>
      <c r="D22" s="1">
        <v>55</v>
      </c>
      <c r="E22" s="6">
        <f>D22/122</f>
        <v>0.45081967213114754</v>
      </c>
      <c r="G22" s="1">
        <v>35</v>
      </c>
      <c r="H22" s="6">
        <f>G22/G$26</f>
        <v>0.33653846153846156</v>
      </c>
      <c r="J22" s="1">
        <v>42</v>
      </c>
      <c r="K22" s="6">
        <f>J22/J$26</f>
        <v>0.44680851063829785</v>
      </c>
      <c r="M22" s="1">
        <v>82</v>
      </c>
      <c r="N22" s="6">
        <f>M22/M$26</f>
        <v>0.44808743169398907</v>
      </c>
      <c r="P22" s="1">
        <v>19</v>
      </c>
      <c r="Q22" s="6">
        <f>P22/P$26</f>
        <v>0.31666666666666665</v>
      </c>
      <c r="S22" s="1">
        <v>72</v>
      </c>
      <c r="T22" s="6">
        <f>S22/S$26</f>
        <v>0.48</v>
      </c>
      <c r="V22" s="1">
        <v>95</v>
      </c>
      <c r="W22" s="6">
        <f>V22/V$26</f>
        <v>0.4947916666666667</v>
      </c>
      <c r="Y22" s="1">
        <v>400</v>
      </c>
      <c r="Z22" s="6">
        <f>Y22/Y$26</f>
        <v>0.4419889502762431</v>
      </c>
      <c r="AA22"/>
    </row>
    <row r="23" spans="1:27" ht="12.75">
      <c r="A23" s="24" t="s">
        <v>3</v>
      </c>
      <c r="B23" s="3"/>
      <c r="D23" s="1">
        <v>29</v>
      </c>
      <c r="E23" s="6">
        <f>D23/122</f>
        <v>0.23770491803278687</v>
      </c>
      <c r="G23" s="1">
        <v>29</v>
      </c>
      <c r="H23" s="6">
        <f aca="true" t="shared" si="2" ref="H23:K26">G23/G$26</f>
        <v>0.27884615384615385</v>
      </c>
      <c r="J23" s="1">
        <v>20</v>
      </c>
      <c r="K23" s="6">
        <f t="shared" si="2"/>
        <v>0.2127659574468085</v>
      </c>
      <c r="M23" s="1">
        <v>45</v>
      </c>
      <c r="N23" s="6">
        <f>M23/M$26</f>
        <v>0.2459016393442623</v>
      </c>
      <c r="P23" s="1">
        <v>23</v>
      </c>
      <c r="Q23" s="6">
        <f>P23/P$26</f>
        <v>0.38333333333333336</v>
      </c>
      <c r="S23" s="1">
        <v>34</v>
      </c>
      <c r="T23" s="6">
        <f>S23/S$26</f>
        <v>0.22666666666666666</v>
      </c>
      <c r="V23" s="1">
        <v>40</v>
      </c>
      <c r="W23" s="6">
        <f>V23/V$26</f>
        <v>0.20833333333333334</v>
      </c>
      <c r="Y23" s="1">
        <v>220</v>
      </c>
      <c r="Z23" s="6">
        <f>Y23/Y$26</f>
        <v>0.2430939226519337</v>
      </c>
      <c r="AA23"/>
    </row>
    <row r="24" spans="1:27" ht="12.75">
      <c r="A24" s="24" t="s">
        <v>4</v>
      </c>
      <c r="B24" s="3"/>
      <c r="C24" s="19"/>
      <c r="D24" s="1">
        <v>20</v>
      </c>
      <c r="E24" s="6">
        <f>D24/122</f>
        <v>0.16393442622950818</v>
      </c>
      <c r="G24" s="1">
        <v>10</v>
      </c>
      <c r="H24" s="6">
        <f t="shared" si="2"/>
        <v>0.09615384615384616</v>
      </c>
      <c r="J24" s="1">
        <v>13</v>
      </c>
      <c r="K24" s="6">
        <f t="shared" si="2"/>
        <v>0.13829787234042554</v>
      </c>
      <c r="M24" s="1">
        <v>15</v>
      </c>
      <c r="N24" s="6">
        <f>M24/M$26</f>
        <v>0.08196721311475409</v>
      </c>
      <c r="P24" s="1"/>
      <c r="Q24" s="6">
        <f>P24/P$26</f>
        <v>0</v>
      </c>
      <c r="S24" s="1">
        <v>19</v>
      </c>
      <c r="T24" s="6">
        <f>S24/S$26</f>
        <v>0.12666666666666668</v>
      </c>
      <c r="V24" s="1">
        <v>28</v>
      </c>
      <c r="W24" s="6">
        <f>V24/V$26</f>
        <v>0.14583333333333334</v>
      </c>
      <c r="Y24" s="1">
        <v>105</v>
      </c>
      <c r="Z24" s="6">
        <f>Y24/Y$26</f>
        <v>0.11602209944751381</v>
      </c>
      <c r="AA24"/>
    </row>
    <row r="25" spans="1:27" ht="12.75">
      <c r="A25" s="24" t="s">
        <v>5</v>
      </c>
      <c r="B25" s="3"/>
      <c r="C25" s="19"/>
      <c r="D25" s="1">
        <v>18</v>
      </c>
      <c r="E25" s="6">
        <f>D25/122</f>
        <v>0.14754098360655737</v>
      </c>
      <c r="G25" s="1">
        <v>30</v>
      </c>
      <c r="H25" s="6">
        <f t="shared" si="2"/>
        <v>0.28846153846153844</v>
      </c>
      <c r="J25" s="1">
        <v>19</v>
      </c>
      <c r="K25" s="6">
        <f t="shared" si="2"/>
        <v>0.20212765957446807</v>
      </c>
      <c r="M25" s="1">
        <v>41</v>
      </c>
      <c r="N25" s="6">
        <f>M25/M$26</f>
        <v>0.22404371584699453</v>
      </c>
      <c r="P25" s="1">
        <v>18</v>
      </c>
      <c r="Q25" s="6">
        <f>P25/P$26</f>
        <v>0.3</v>
      </c>
      <c r="S25" s="1">
        <v>25</v>
      </c>
      <c r="T25" s="6">
        <f>S25/S$26</f>
        <v>0.16666666666666666</v>
      </c>
      <c r="V25" s="1">
        <v>29</v>
      </c>
      <c r="W25" s="6">
        <f>V25/V$26</f>
        <v>0.15104166666666666</v>
      </c>
      <c r="Y25" s="1">
        <v>180</v>
      </c>
      <c r="Z25" s="6">
        <f>Y25/Y$26</f>
        <v>0.19889502762430938</v>
      </c>
      <c r="AA25"/>
    </row>
    <row r="26" spans="1:27" ht="12.75">
      <c r="A26" s="23" t="s">
        <v>1</v>
      </c>
      <c r="B26" s="15"/>
      <c r="C26" s="16"/>
      <c r="D26" s="16">
        <f>SUM(D22:D25)</f>
        <v>122</v>
      </c>
      <c r="E26" s="17">
        <f>D26/122</f>
        <v>1</v>
      </c>
      <c r="F26" s="16"/>
      <c r="G26" s="16">
        <f>SUM(G22:G25)</f>
        <v>104</v>
      </c>
      <c r="H26" s="17">
        <f t="shared" si="2"/>
        <v>1</v>
      </c>
      <c r="I26" s="16"/>
      <c r="J26" s="16">
        <f>SUM(J22:J25)</f>
        <v>94</v>
      </c>
      <c r="K26" s="17">
        <f t="shared" si="2"/>
        <v>1</v>
      </c>
      <c r="L26" s="16"/>
      <c r="M26" s="16">
        <f>SUM(M22:M25)</f>
        <v>183</v>
      </c>
      <c r="N26" s="17">
        <f>M26/M$26</f>
        <v>1</v>
      </c>
      <c r="O26" s="16"/>
      <c r="P26" s="16">
        <f>SUM(P22:P25)</f>
        <v>60</v>
      </c>
      <c r="Q26" s="17">
        <f>P26/P$26</f>
        <v>1</v>
      </c>
      <c r="R26" s="16"/>
      <c r="S26" s="16">
        <f>SUM(S22:S25)</f>
        <v>150</v>
      </c>
      <c r="T26" s="17">
        <f>S26/S$26</f>
        <v>1</v>
      </c>
      <c r="U26" s="16"/>
      <c r="V26" s="16">
        <f>SUM(V22:V25)</f>
        <v>192</v>
      </c>
      <c r="W26" s="17">
        <f>V26/V$26</f>
        <v>1</v>
      </c>
      <c r="X26" s="16"/>
      <c r="Y26" s="16">
        <f>SUM(Y22:Y25)</f>
        <v>905</v>
      </c>
      <c r="Z26" s="17">
        <f>Y26/Y$26</f>
        <v>1</v>
      </c>
      <c r="AA26"/>
    </row>
    <row r="27" spans="3:27" ht="12.75">
      <c r="C27" s="19"/>
      <c r="E27" s="6"/>
      <c r="G27" s="1"/>
      <c r="H27" s="6"/>
      <c r="J27" s="1"/>
      <c r="K27" s="6"/>
      <c r="M27" s="1"/>
      <c r="N27" s="6"/>
      <c r="P27" s="1"/>
      <c r="Q27" s="6"/>
      <c r="S27" s="1"/>
      <c r="T27" s="6"/>
      <c r="V27" s="1"/>
      <c r="W27" s="6"/>
      <c r="Y27" s="1"/>
      <c r="Z27" s="6"/>
      <c r="AA27"/>
    </row>
    <row r="28" spans="1:27" ht="41.25" customHeight="1">
      <c r="A28" s="18" t="s">
        <v>90</v>
      </c>
      <c r="C28" s="14"/>
      <c r="D28" s="37" t="s">
        <v>49</v>
      </c>
      <c r="E28" s="37"/>
      <c r="F28" s="14"/>
      <c r="G28" s="38" t="s">
        <v>53</v>
      </c>
      <c r="H28" s="38"/>
      <c r="I28" s="14"/>
      <c r="J28" s="39" t="s">
        <v>54</v>
      </c>
      <c r="K28" s="39"/>
      <c r="L28" s="14"/>
      <c r="M28" s="40" t="s">
        <v>55</v>
      </c>
      <c r="N28" s="40"/>
      <c r="O28" s="14"/>
      <c r="P28" s="41" t="s">
        <v>52</v>
      </c>
      <c r="Q28" s="41"/>
      <c r="R28" s="14"/>
      <c r="S28" s="42" t="s">
        <v>51</v>
      </c>
      <c r="T28" s="42"/>
      <c r="U28" s="14"/>
      <c r="V28" s="43" t="s">
        <v>50</v>
      </c>
      <c r="W28" s="43"/>
      <c r="X28" s="1"/>
      <c r="Y28" s="44" t="s">
        <v>1</v>
      </c>
      <c r="Z28" s="44"/>
      <c r="AA28"/>
    </row>
    <row r="29" spans="4:27" ht="12.75" customHeight="1">
      <c r="D29" s="7" t="s">
        <v>56</v>
      </c>
      <c r="E29" s="7" t="s">
        <v>57</v>
      </c>
      <c r="G29" s="7" t="s">
        <v>56</v>
      </c>
      <c r="H29" s="7" t="s">
        <v>57</v>
      </c>
      <c r="J29" s="7" t="s">
        <v>56</v>
      </c>
      <c r="K29" s="7" t="s">
        <v>57</v>
      </c>
      <c r="M29" s="7" t="s">
        <v>56</v>
      </c>
      <c r="N29" s="7" t="s">
        <v>57</v>
      </c>
      <c r="P29" s="7" t="s">
        <v>56</v>
      </c>
      <c r="Q29" s="7" t="s">
        <v>57</v>
      </c>
      <c r="S29" s="7" t="s">
        <v>56</v>
      </c>
      <c r="T29" s="7" t="s">
        <v>57</v>
      </c>
      <c r="V29" s="7" t="s">
        <v>56</v>
      </c>
      <c r="W29" s="7" t="s">
        <v>57</v>
      </c>
      <c r="Y29" s="7" t="s">
        <v>56</v>
      </c>
      <c r="Z29" s="7" t="s">
        <v>57</v>
      </c>
      <c r="AA29"/>
    </row>
    <row r="30" spans="1:27" ht="12.75">
      <c r="A30" s="24" t="s">
        <v>2</v>
      </c>
      <c r="B30" s="3"/>
      <c r="D30" s="1">
        <v>11</v>
      </c>
      <c r="E30" s="6">
        <f>D30/123</f>
        <v>0.08943089430894309</v>
      </c>
      <c r="G30" s="1">
        <v>10</v>
      </c>
      <c r="H30" s="6">
        <f>G30/G$34</f>
        <v>0.09615384615384616</v>
      </c>
      <c r="J30" s="1">
        <v>8</v>
      </c>
      <c r="K30" s="6">
        <f>J30/J$34</f>
        <v>0.0851063829787234</v>
      </c>
      <c r="M30" s="1">
        <v>17</v>
      </c>
      <c r="N30" s="6">
        <f>M30/M$34</f>
        <v>0.09289617486338798</v>
      </c>
      <c r="P30" s="1">
        <v>7</v>
      </c>
      <c r="Q30" s="6">
        <f>P30/P$34</f>
        <v>0.11666666666666667</v>
      </c>
      <c r="S30" s="1">
        <v>17</v>
      </c>
      <c r="T30" s="6">
        <f>S30/S$34</f>
        <v>0.1118421052631579</v>
      </c>
      <c r="V30" s="1">
        <v>25</v>
      </c>
      <c r="W30" s="6">
        <f aca="true" t="shared" si="3" ref="W30:Z34">V30/V$34</f>
        <v>0.13089005235602094</v>
      </c>
      <c r="Y30" s="1">
        <v>95</v>
      </c>
      <c r="Z30" s="6">
        <f t="shared" si="3"/>
        <v>0.10474090407938258</v>
      </c>
      <c r="AA30"/>
    </row>
    <row r="31" spans="1:27" ht="12.75">
      <c r="A31" s="24" t="s">
        <v>3</v>
      </c>
      <c r="B31" s="3"/>
      <c r="D31" s="1">
        <v>54</v>
      </c>
      <c r="E31" s="6">
        <f>D31/123</f>
        <v>0.43902439024390244</v>
      </c>
      <c r="G31" s="1">
        <v>43</v>
      </c>
      <c r="H31" s="6">
        <f>G31/G$34</f>
        <v>0.41346153846153844</v>
      </c>
      <c r="J31" s="1">
        <v>31</v>
      </c>
      <c r="K31" s="6">
        <f>J31/J$34</f>
        <v>0.32978723404255317</v>
      </c>
      <c r="M31" s="1">
        <v>47</v>
      </c>
      <c r="N31" s="6">
        <f>M31/M$34</f>
        <v>0.2568306010928962</v>
      </c>
      <c r="P31" s="1">
        <v>17</v>
      </c>
      <c r="Q31" s="6">
        <f>P31/P$34</f>
        <v>0.2833333333333333</v>
      </c>
      <c r="S31" s="1">
        <v>50</v>
      </c>
      <c r="T31" s="6">
        <f>S31/S$34</f>
        <v>0.32894736842105265</v>
      </c>
      <c r="V31" s="1">
        <v>70</v>
      </c>
      <c r="W31" s="6">
        <f t="shared" si="3"/>
        <v>0.36649214659685864</v>
      </c>
      <c r="Y31" s="1">
        <v>312</v>
      </c>
      <c r="Z31" s="6">
        <f t="shared" si="3"/>
        <v>0.3439911797133407</v>
      </c>
      <c r="AA31"/>
    </row>
    <row r="32" spans="1:27" ht="12.75">
      <c r="A32" s="24" t="s">
        <v>4</v>
      </c>
      <c r="B32" s="3"/>
      <c r="C32" s="19"/>
      <c r="D32" s="1">
        <v>37</v>
      </c>
      <c r="E32" s="6">
        <f>D32/123</f>
        <v>0.3008130081300813</v>
      </c>
      <c r="G32" s="1">
        <v>31</v>
      </c>
      <c r="H32" s="6">
        <f>G32/G$34</f>
        <v>0.2980769230769231</v>
      </c>
      <c r="J32" s="1">
        <v>36</v>
      </c>
      <c r="K32" s="6">
        <f>J32/J$34</f>
        <v>0.3829787234042553</v>
      </c>
      <c r="M32" s="1">
        <v>67</v>
      </c>
      <c r="N32" s="6">
        <f>M32/M$34</f>
        <v>0.366120218579235</v>
      </c>
      <c r="P32" s="1">
        <v>22</v>
      </c>
      <c r="Q32" s="6">
        <f>P32/P$34</f>
        <v>0.36666666666666664</v>
      </c>
      <c r="S32" s="1">
        <v>54</v>
      </c>
      <c r="T32" s="6">
        <f>S32/S$34</f>
        <v>0.35526315789473684</v>
      </c>
      <c r="V32" s="1">
        <v>57</v>
      </c>
      <c r="W32" s="6">
        <f t="shared" si="3"/>
        <v>0.29842931937172773</v>
      </c>
      <c r="Y32" s="1">
        <v>304</v>
      </c>
      <c r="Z32" s="6">
        <f t="shared" si="3"/>
        <v>0.33517089305402425</v>
      </c>
      <c r="AA32"/>
    </row>
    <row r="33" spans="1:27" ht="12.75">
      <c r="A33" s="24" t="s">
        <v>5</v>
      </c>
      <c r="B33" s="3"/>
      <c r="C33" s="19"/>
      <c r="D33" s="1">
        <v>21</v>
      </c>
      <c r="E33" s="6">
        <f>D33/123</f>
        <v>0.17073170731707318</v>
      </c>
      <c r="G33" s="1">
        <v>20</v>
      </c>
      <c r="H33" s="6">
        <f>G33/G$34</f>
        <v>0.19230769230769232</v>
      </c>
      <c r="J33" s="1">
        <v>19</v>
      </c>
      <c r="K33" s="6">
        <f>J33/J$34</f>
        <v>0.20212765957446807</v>
      </c>
      <c r="M33" s="1">
        <v>52</v>
      </c>
      <c r="N33" s="6">
        <f>M33/M$34</f>
        <v>0.28415300546448086</v>
      </c>
      <c r="P33" s="1">
        <v>14</v>
      </c>
      <c r="Q33" s="6">
        <f>P33/P$34</f>
        <v>0.23333333333333334</v>
      </c>
      <c r="S33" s="1">
        <v>31</v>
      </c>
      <c r="T33" s="6">
        <f>S33/S$34</f>
        <v>0.20394736842105263</v>
      </c>
      <c r="V33" s="1">
        <v>39</v>
      </c>
      <c r="W33" s="6">
        <f t="shared" si="3"/>
        <v>0.20418848167539266</v>
      </c>
      <c r="Y33" s="1">
        <v>196</v>
      </c>
      <c r="Z33" s="6">
        <f t="shared" si="3"/>
        <v>0.2160970231532525</v>
      </c>
      <c r="AA33"/>
    </row>
    <row r="34" spans="1:27" ht="12.75">
      <c r="A34" s="23" t="s">
        <v>1</v>
      </c>
      <c r="B34" s="15"/>
      <c r="C34" s="16"/>
      <c r="D34" s="16">
        <f>SUM(D30:D33)</f>
        <v>123</v>
      </c>
      <c r="E34" s="17">
        <f>D34/123</f>
        <v>1</v>
      </c>
      <c r="F34" s="16"/>
      <c r="G34" s="16">
        <f>SUM(G30:G33)</f>
        <v>104</v>
      </c>
      <c r="H34" s="17">
        <f>G34/G$34</f>
        <v>1</v>
      </c>
      <c r="I34" s="16"/>
      <c r="J34" s="16">
        <f>SUM(J30:J33)</f>
        <v>94</v>
      </c>
      <c r="K34" s="17">
        <f>J34/J$34</f>
        <v>1</v>
      </c>
      <c r="L34" s="16"/>
      <c r="M34" s="16">
        <f>SUM(M30:M33)</f>
        <v>183</v>
      </c>
      <c r="N34" s="17">
        <f>M34/M$34</f>
        <v>1</v>
      </c>
      <c r="O34" s="16"/>
      <c r="P34" s="16">
        <f>SUM(P30:P33)</f>
        <v>60</v>
      </c>
      <c r="Q34" s="17">
        <f>P34/P$34</f>
        <v>1</v>
      </c>
      <c r="R34" s="16"/>
      <c r="S34" s="16">
        <f>SUM(S30:S33)</f>
        <v>152</v>
      </c>
      <c r="T34" s="17">
        <f>S34/S$34</f>
        <v>1</v>
      </c>
      <c r="U34" s="16"/>
      <c r="V34" s="16">
        <f>SUM(V30:V33)</f>
        <v>191</v>
      </c>
      <c r="W34" s="17">
        <f t="shared" si="3"/>
        <v>1</v>
      </c>
      <c r="X34" s="16"/>
      <c r="Y34" s="16">
        <f>SUM(Y30:Y33)</f>
        <v>907</v>
      </c>
      <c r="Z34" s="17">
        <f t="shared" si="3"/>
        <v>1</v>
      </c>
      <c r="AA34"/>
    </row>
    <row r="35" spans="3:27" ht="12.75">
      <c r="C35" s="19"/>
      <c r="E35" s="6"/>
      <c r="G35" s="1"/>
      <c r="H35" s="6"/>
      <c r="J35" s="1"/>
      <c r="K35" s="6"/>
      <c r="M35" s="1"/>
      <c r="N35" s="6"/>
      <c r="P35" s="1"/>
      <c r="Q35" s="6"/>
      <c r="S35" s="1"/>
      <c r="T35" s="6"/>
      <c r="V35" s="1"/>
      <c r="W35" s="6"/>
      <c r="Y35" s="1"/>
      <c r="Z35" s="6"/>
      <c r="AA35"/>
    </row>
    <row r="36" spans="1:27" ht="41.25" customHeight="1">
      <c r="A36" s="18" t="s">
        <v>91</v>
      </c>
      <c r="C36" s="14"/>
      <c r="D36" s="37" t="s">
        <v>49</v>
      </c>
      <c r="E36" s="37"/>
      <c r="F36" s="14"/>
      <c r="G36" s="38" t="s">
        <v>53</v>
      </c>
      <c r="H36" s="38"/>
      <c r="I36" s="14"/>
      <c r="J36" s="39" t="s">
        <v>54</v>
      </c>
      <c r="K36" s="39"/>
      <c r="L36" s="14"/>
      <c r="M36" s="40" t="s">
        <v>55</v>
      </c>
      <c r="N36" s="40"/>
      <c r="O36" s="14"/>
      <c r="P36" s="41" t="s">
        <v>52</v>
      </c>
      <c r="Q36" s="41"/>
      <c r="R36" s="14"/>
      <c r="S36" s="42" t="s">
        <v>51</v>
      </c>
      <c r="T36" s="42"/>
      <c r="U36" s="14"/>
      <c r="V36" s="43" t="s">
        <v>50</v>
      </c>
      <c r="W36" s="43"/>
      <c r="X36" s="1"/>
      <c r="Y36" s="44" t="s">
        <v>1</v>
      </c>
      <c r="Z36" s="44"/>
      <c r="AA36"/>
    </row>
    <row r="37" spans="4:27" ht="12.75" customHeight="1">
      <c r="D37" s="7" t="s">
        <v>56</v>
      </c>
      <c r="E37" s="7" t="s">
        <v>57</v>
      </c>
      <c r="G37" s="7" t="s">
        <v>56</v>
      </c>
      <c r="H37" s="7" t="s">
        <v>57</v>
      </c>
      <c r="J37" s="7" t="s">
        <v>56</v>
      </c>
      <c r="K37" s="7" t="s">
        <v>57</v>
      </c>
      <c r="M37" s="7" t="s">
        <v>56</v>
      </c>
      <c r="N37" s="7" t="s">
        <v>57</v>
      </c>
      <c r="P37" s="7" t="s">
        <v>56</v>
      </c>
      <c r="Q37" s="7" t="s">
        <v>57</v>
      </c>
      <c r="S37" s="7" t="s">
        <v>56</v>
      </c>
      <c r="T37" s="7" t="s">
        <v>57</v>
      </c>
      <c r="V37" s="7" t="s">
        <v>56</v>
      </c>
      <c r="W37" s="7" t="s">
        <v>57</v>
      </c>
      <c r="Y37" s="7" t="s">
        <v>56</v>
      </c>
      <c r="Z37" s="7" t="s">
        <v>57</v>
      </c>
      <c r="AA37"/>
    </row>
    <row r="38" spans="1:27" ht="12.75">
      <c r="A38" s="24" t="s">
        <v>2</v>
      </c>
      <c r="B38" s="3"/>
      <c r="D38" s="1">
        <v>8</v>
      </c>
      <c r="E38" s="6">
        <f>D38/124</f>
        <v>0.06451612903225806</v>
      </c>
      <c r="G38" s="1">
        <v>8</v>
      </c>
      <c r="H38" s="6">
        <f>G38/G$42</f>
        <v>0.07692307692307693</v>
      </c>
      <c r="J38" s="1">
        <v>4</v>
      </c>
      <c r="K38" s="6">
        <f>J38/J$42</f>
        <v>0.042105263157894736</v>
      </c>
      <c r="M38" s="1">
        <v>5</v>
      </c>
      <c r="N38" s="6">
        <f>M38/M$42</f>
        <v>0.02702702702702703</v>
      </c>
      <c r="P38" s="1">
        <v>3</v>
      </c>
      <c r="Q38" s="6">
        <f>P38/P$42</f>
        <v>0.05084745762711865</v>
      </c>
      <c r="S38" s="1">
        <v>6</v>
      </c>
      <c r="T38" s="6">
        <f>S38/S$42</f>
        <v>0.039473684210526314</v>
      </c>
      <c r="V38" s="1">
        <v>13</v>
      </c>
      <c r="W38" s="6">
        <f>V38/V$42</f>
        <v>0.06735751295336788</v>
      </c>
      <c r="Y38" s="1">
        <v>47</v>
      </c>
      <c r="Z38" s="6">
        <f>Y38/Y$42</f>
        <v>0.051535087719298246</v>
      </c>
      <c r="AA38"/>
    </row>
    <row r="39" spans="1:27" ht="12.75">
      <c r="A39" s="24" t="s">
        <v>3</v>
      </c>
      <c r="B39" s="3"/>
      <c r="D39" s="1">
        <v>45</v>
      </c>
      <c r="E39" s="6">
        <f>D39/124</f>
        <v>0.3629032258064516</v>
      </c>
      <c r="G39" s="1">
        <v>29</v>
      </c>
      <c r="H39" s="6">
        <f aca="true" t="shared" si="4" ref="H39:K42">G39/G$42</f>
        <v>0.27884615384615385</v>
      </c>
      <c r="J39" s="1">
        <v>35</v>
      </c>
      <c r="K39" s="6">
        <f t="shared" si="4"/>
        <v>0.3684210526315789</v>
      </c>
      <c r="M39" s="1">
        <v>49</v>
      </c>
      <c r="N39" s="6">
        <f>M39/M$42</f>
        <v>0.2648648648648649</v>
      </c>
      <c r="P39" s="1">
        <v>14</v>
      </c>
      <c r="Q39" s="6">
        <f>P39/P$42</f>
        <v>0.23728813559322035</v>
      </c>
      <c r="S39" s="1">
        <v>50</v>
      </c>
      <c r="T39" s="6">
        <f>S39/S$42</f>
        <v>0.32894736842105265</v>
      </c>
      <c r="V39" s="1">
        <v>74</v>
      </c>
      <c r="W39" s="6">
        <f>V39/V$42</f>
        <v>0.38341968911917096</v>
      </c>
      <c r="Y39" s="1">
        <v>296</v>
      </c>
      <c r="Z39" s="6">
        <f>Y39/Y$42</f>
        <v>0.32456140350877194</v>
      </c>
      <c r="AA39"/>
    </row>
    <row r="40" spans="1:27" ht="12.75">
      <c r="A40" s="24" t="s">
        <v>4</v>
      </c>
      <c r="B40" s="3"/>
      <c r="C40" s="19"/>
      <c r="D40" s="1">
        <v>42</v>
      </c>
      <c r="E40" s="6">
        <f>D40/124</f>
        <v>0.3387096774193548</v>
      </c>
      <c r="G40" s="1">
        <v>44</v>
      </c>
      <c r="H40" s="6">
        <f t="shared" si="4"/>
        <v>0.4230769230769231</v>
      </c>
      <c r="J40" s="1">
        <v>34</v>
      </c>
      <c r="K40" s="6">
        <f t="shared" si="4"/>
        <v>0.35789473684210527</v>
      </c>
      <c r="M40" s="1">
        <v>79</v>
      </c>
      <c r="N40" s="6">
        <f>M40/M$42</f>
        <v>0.42702702702702705</v>
      </c>
      <c r="P40" s="1">
        <v>29</v>
      </c>
      <c r="Q40" s="6">
        <f>P40/P$42</f>
        <v>0.4915254237288136</v>
      </c>
      <c r="S40" s="1">
        <v>64</v>
      </c>
      <c r="T40" s="6">
        <f>S40/S$42</f>
        <v>0.42105263157894735</v>
      </c>
      <c r="V40" s="1">
        <v>59</v>
      </c>
      <c r="W40" s="6">
        <f>V40/V$42</f>
        <v>0.30569948186528495</v>
      </c>
      <c r="Y40" s="1">
        <v>351</v>
      </c>
      <c r="Z40" s="6">
        <f>Y40/Y$42</f>
        <v>0.3848684210526316</v>
      </c>
      <c r="AA40"/>
    </row>
    <row r="41" spans="1:27" ht="12.75">
      <c r="A41" s="24" t="s">
        <v>5</v>
      </c>
      <c r="B41" s="3"/>
      <c r="C41" s="19"/>
      <c r="D41" s="1">
        <v>29</v>
      </c>
      <c r="E41" s="6">
        <f>D41/124</f>
        <v>0.23387096774193547</v>
      </c>
      <c r="G41" s="1">
        <v>23</v>
      </c>
      <c r="H41" s="6">
        <f t="shared" si="4"/>
        <v>0.22115384615384615</v>
      </c>
      <c r="J41" s="1">
        <v>22</v>
      </c>
      <c r="K41" s="6">
        <f t="shared" si="4"/>
        <v>0.23157894736842105</v>
      </c>
      <c r="M41" s="1">
        <v>52</v>
      </c>
      <c r="N41" s="6">
        <f>M41/M$42</f>
        <v>0.2810810810810811</v>
      </c>
      <c r="P41" s="1">
        <v>13</v>
      </c>
      <c r="Q41" s="6">
        <f>P41/P$42</f>
        <v>0.22033898305084745</v>
      </c>
      <c r="S41" s="1">
        <v>32</v>
      </c>
      <c r="T41" s="6">
        <f>S41/S$42</f>
        <v>0.21052631578947367</v>
      </c>
      <c r="V41" s="1">
        <v>47</v>
      </c>
      <c r="W41" s="6">
        <f>V41/V$42</f>
        <v>0.24352331606217617</v>
      </c>
      <c r="Y41" s="1">
        <v>218</v>
      </c>
      <c r="Z41" s="6">
        <f>Y41/Y$42</f>
        <v>0.23903508771929824</v>
      </c>
      <c r="AA41"/>
    </row>
    <row r="42" spans="1:27" ht="12.75">
      <c r="A42" s="23" t="s">
        <v>1</v>
      </c>
      <c r="B42" s="15"/>
      <c r="C42" s="16"/>
      <c r="D42" s="16">
        <f>SUM(D38:D41)</f>
        <v>124</v>
      </c>
      <c r="E42" s="17">
        <f>D42/124</f>
        <v>1</v>
      </c>
      <c r="F42" s="16"/>
      <c r="G42" s="16">
        <f>SUM(G38:G41)</f>
        <v>104</v>
      </c>
      <c r="H42" s="17">
        <f t="shared" si="4"/>
        <v>1</v>
      </c>
      <c r="I42" s="16"/>
      <c r="J42" s="16">
        <f>SUM(J38:J41)</f>
        <v>95</v>
      </c>
      <c r="K42" s="17">
        <f t="shared" si="4"/>
        <v>1</v>
      </c>
      <c r="L42" s="16"/>
      <c r="M42" s="16">
        <f>SUM(M38:M41)</f>
        <v>185</v>
      </c>
      <c r="N42" s="17">
        <f>M42/M$42</f>
        <v>1</v>
      </c>
      <c r="O42" s="16"/>
      <c r="P42" s="16">
        <f>SUM(P38:P41)</f>
        <v>59</v>
      </c>
      <c r="Q42" s="17">
        <f>P42/P$42</f>
        <v>1</v>
      </c>
      <c r="R42" s="16"/>
      <c r="S42" s="16">
        <f>SUM(S38:S41)</f>
        <v>152</v>
      </c>
      <c r="T42" s="17">
        <f>S42/S$42</f>
        <v>1</v>
      </c>
      <c r="U42" s="16"/>
      <c r="V42" s="16">
        <f>SUM(V38:V41)</f>
        <v>193</v>
      </c>
      <c r="W42" s="17">
        <f>V42/V$42</f>
        <v>1</v>
      </c>
      <c r="X42" s="16"/>
      <c r="Y42" s="16">
        <f>SUM(Y38:Y41)</f>
        <v>912</v>
      </c>
      <c r="Z42" s="17">
        <f>Y42/Y$42</f>
        <v>1</v>
      </c>
      <c r="AA42"/>
    </row>
    <row r="43" spans="3:27" ht="12.75">
      <c r="C43" s="19"/>
      <c r="E43" s="6"/>
      <c r="G43" s="1"/>
      <c r="H43" s="6"/>
      <c r="J43" s="1"/>
      <c r="K43" s="6"/>
      <c r="M43" s="1"/>
      <c r="N43" s="6"/>
      <c r="P43" s="1"/>
      <c r="Q43" s="6"/>
      <c r="S43" s="1"/>
      <c r="T43" s="6"/>
      <c r="V43" s="1"/>
      <c r="W43" s="6"/>
      <c r="Y43" s="1"/>
      <c r="Z43" s="6"/>
      <c r="AA43"/>
    </row>
    <row r="44" spans="1:27" ht="41.25" customHeight="1">
      <c r="A44" s="18" t="s">
        <v>92</v>
      </c>
      <c r="C44" s="14"/>
      <c r="D44" s="37" t="s">
        <v>49</v>
      </c>
      <c r="E44" s="37"/>
      <c r="F44" s="14"/>
      <c r="G44" s="38" t="s">
        <v>53</v>
      </c>
      <c r="H44" s="38"/>
      <c r="I44" s="14"/>
      <c r="J44" s="39" t="s">
        <v>54</v>
      </c>
      <c r="K44" s="39"/>
      <c r="L44" s="14"/>
      <c r="M44" s="40" t="s">
        <v>55</v>
      </c>
      <c r="N44" s="40"/>
      <c r="O44" s="14"/>
      <c r="P44" s="41" t="s">
        <v>52</v>
      </c>
      <c r="Q44" s="41"/>
      <c r="R44" s="14"/>
      <c r="S44" s="42" t="s">
        <v>51</v>
      </c>
      <c r="T44" s="42"/>
      <c r="U44" s="14"/>
      <c r="V44" s="43" t="s">
        <v>50</v>
      </c>
      <c r="W44" s="43"/>
      <c r="X44" s="1"/>
      <c r="Y44" s="44" t="s">
        <v>1</v>
      </c>
      <c r="Z44" s="44"/>
      <c r="AA44"/>
    </row>
    <row r="45" spans="4:27" ht="12.75" customHeight="1">
      <c r="D45" s="7" t="s">
        <v>56</v>
      </c>
      <c r="E45" s="7" t="s">
        <v>57</v>
      </c>
      <c r="G45" s="7" t="s">
        <v>56</v>
      </c>
      <c r="H45" s="7" t="s">
        <v>57</v>
      </c>
      <c r="J45" s="7" t="s">
        <v>56</v>
      </c>
      <c r="K45" s="7" t="s">
        <v>57</v>
      </c>
      <c r="M45" s="7" t="s">
        <v>56</v>
      </c>
      <c r="N45" s="7" t="s">
        <v>57</v>
      </c>
      <c r="P45" s="7" t="s">
        <v>56</v>
      </c>
      <c r="Q45" s="7" t="s">
        <v>57</v>
      </c>
      <c r="S45" s="7" t="s">
        <v>56</v>
      </c>
      <c r="T45" s="7" t="s">
        <v>57</v>
      </c>
      <c r="V45" s="7" t="s">
        <v>56</v>
      </c>
      <c r="W45" s="7" t="s">
        <v>57</v>
      </c>
      <c r="Y45" s="7" t="s">
        <v>56</v>
      </c>
      <c r="Z45" s="7" t="s">
        <v>57</v>
      </c>
      <c r="AA45"/>
    </row>
    <row r="46" spans="1:27" ht="12.75">
      <c r="A46" s="24" t="s">
        <v>2</v>
      </c>
      <c r="B46" s="3"/>
      <c r="D46" s="1">
        <v>2</v>
      </c>
      <c r="E46" s="6">
        <f>D46/123</f>
        <v>0.016260162601626018</v>
      </c>
      <c r="G46" s="1">
        <v>7</v>
      </c>
      <c r="H46" s="6">
        <f>G46/G$50</f>
        <v>0.0673076923076923</v>
      </c>
      <c r="J46" s="1">
        <v>6</v>
      </c>
      <c r="K46" s="6">
        <f>J46/J$50</f>
        <v>0.06315789473684211</v>
      </c>
      <c r="M46" s="1">
        <v>1</v>
      </c>
      <c r="N46" s="6">
        <f>M46/M$50</f>
        <v>0.005434782608695652</v>
      </c>
      <c r="P46" s="1">
        <v>4</v>
      </c>
      <c r="Q46" s="6">
        <f>P46/P$50</f>
        <v>0.06666666666666667</v>
      </c>
      <c r="S46" s="1">
        <v>7</v>
      </c>
      <c r="T46" s="6">
        <f>S46/S$50</f>
        <v>0.046052631578947366</v>
      </c>
      <c r="V46" s="1">
        <v>14</v>
      </c>
      <c r="W46" s="6">
        <f>V46/V$50</f>
        <v>0.07291666666666667</v>
      </c>
      <c r="Y46" s="1">
        <v>41</v>
      </c>
      <c r="Z46" s="6">
        <f>Y46/Y$50</f>
        <v>0.045054945054945054</v>
      </c>
      <c r="AA46"/>
    </row>
    <row r="47" spans="1:27" ht="12.75">
      <c r="A47" s="24" t="s">
        <v>3</v>
      </c>
      <c r="B47" s="3"/>
      <c r="D47" s="1">
        <v>37</v>
      </c>
      <c r="E47" s="6">
        <f>D47/123</f>
        <v>0.3008130081300813</v>
      </c>
      <c r="G47" s="1">
        <v>41</v>
      </c>
      <c r="H47" s="6">
        <f>G47/G$50</f>
        <v>0.3942307692307692</v>
      </c>
      <c r="J47" s="1">
        <v>27</v>
      </c>
      <c r="K47" s="6">
        <f>J47/J$50</f>
        <v>0.28421052631578947</v>
      </c>
      <c r="M47" s="1">
        <v>56</v>
      </c>
      <c r="N47" s="6">
        <f>M47/M$50</f>
        <v>0.30434782608695654</v>
      </c>
      <c r="P47" s="1">
        <v>18</v>
      </c>
      <c r="Q47" s="6">
        <f>P47/P$50</f>
        <v>0.3</v>
      </c>
      <c r="S47" s="1">
        <v>44</v>
      </c>
      <c r="T47" s="6">
        <f>S47/S$50</f>
        <v>0.2894736842105263</v>
      </c>
      <c r="V47" s="1">
        <v>70</v>
      </c>
      <c r="W47" s="6">
        <f>V47/V$50</f>
        <v>0.3645833333333333</v>
      </c>
      <c r="Y47" s="1">
        <v>293</v>
      </c>
      <c r="Z47" s="6">
        <f>Y47/Y$50</f>
        <v>0.321978021978022</v>
      </c>
      <c r="AA47"/>
    </row>
    <row r="48" spans="1:27" ht="12.75">
      <c r="A48" s="24" t="s">
        <v>4</v>
      </c>
      <c r="B48" s="3"/>
      <c r="C48" s="19"/>
      <c r="D48" s="1">
        <v>55</v>
      </c>
      <c r="E48" s="6">
        <f>D48/123</f>
        <v>0.44715447154471544</v>
      </c>
      <c r="G48" s="1">
        <v>29</v>
      </c>
      <c r="H48" s="6">
        <f>G48/G$50</f>
        <v>0.27884615384615385</v>
      </c>
      <c r="J48" s="1">
        <v>39</v>
      </c>
      <c r="K48" s="6">
        <f>J48/J$50</f>
        <v>0.4105263157894737</v>
      </c>
      <c r="M48" s="1">
        <v>75</v>
      </c>
      <c r="N48" s="6">
        <f>M48/M$50</f>
        <v>0.4076086956521739</v>
      </c>
      <c r="P48" s="1">
        <v>23</v>
      </c>
      <c r="Q48" s="6">
        <f>P48/P$50</f>
        <v>0.38333333333333336</v>
      </c>
      <c r="S48" s="1">
        <v>64</v>
      </c>
      <c r="T48" s="6">
        <f>S48/S$50</f>
        <v>0.42105263157894735</v>
      </c>
      <c r="V48" s="1">
        <v>59</v>
      </c>
      <c r="W48" s="6">
        <f>V48/V$50</f>
        <v>0.3072916666666667</v>
      </c>
      <c r="Y48" s="1">
        <v>344</v>
      </c>
      <c r="Z48" s="6">
        <f>Y48/Y$50</f>
        <v>0.378021978021978</v>
      </c>
      <c r="AA48"/>
    </row>
    <row r="49" spans="1:27" ht="12.75">
      <c r="A49" s="24" t="s">
        <v>5</v>
      </c>
      <c r="B49" s="3"/>
      <c r="C49" s="19"/>
      <c r="D49" s="1">
        <v>29</v>
      </c>
      <c r="E49" s="6">
        <f>D49/123</f>
        <v>0.23577235772357724</v>
      </c>
      <c r="G49" s="1">
        <v>27</v>
      </c>
      <c r="H49" s="6">
        <f>G49/G$50</f>
        <v>0.25961538461538464</v>
      </c>
      <c r="J49" s="1">
        <v>23</v>
      </c>
      <c r="K49" s="6">
        <f>J49/J$50</f>
        <v>0.24210526315789474</v>
      </c>
      <c r="M49" s="1">
        <v>52</v>
      </c>
      <c r="N49" s="6">
        <f>M49/M$50</f>
        <v>0.2826086956521739</v>
      </c>
      <c r="P49" s="1">
        <v>15</v>
      </c>
      <c r="Q49" s="6">
        <f>P49/P$50</f>
        <v>0.25</v>
      </c>
      <c r="S49" s="1">
        <v>37</v>
      </c>
      <c r="T49" s="6">
        <f>S49/S$50</f>
        <v>0.24342105263157895</v>
      </c>
      <c r="V49" s="1">
        <v>49</v>
      </c>
      <c r="W49" s="6">
        <f>V49/V$50</f>
        <v>0.2552083333333333</v>
      </c>
      <c r="Y49" s="1">
        <v>232</v>
      </c>
      <c r="Z49" s="6">
        <f>Y49/Y$50</f>
        <v>0.2549450549450549</v>
      </c>
      <c r="AA49"/>
    </row>
    <row r="50" spans="1:27" ht="12.75">
      <c r="A50" s="23" t="s">
        <v>1</v>
      </c>
      <c r="B50" s="15"/>
      <c r="C50" s="16"/>
      <c r="D50" s="16">
        <f>SUM(D46:D49)</f>
        <v>123</v>
      </c>
      <c r="E50" s="17">
        <f>D50/123</f>
        <v>1</v>
      </c>
      <c r="F50" s="16"/>
      <c r="G50" s="16">
        <f>SUM(G46:G49)</f>
        <v>104</v>
      </c>
      <c r="H50" s="17">
        <f>G50/G$50</f>
        <v>1</v>
      </c>
      <c r="I50" s="16"/>
      <c r="J50" s="16">
        <f>SUM(J46:J49)</f>
        <v>95</v>
      </c>
      <c r="K50" s="17">
        <f>J50/J$50</f>
        <v>1</v>
      </c>
      <c r="L50" s="16"/>
      <c r="M50" s="16">
        <f>SUM(M46:M49)</f>
        <v>184</v>
      </c>
      <c r="N50" s="17">
        <f>M50/M$50</f>
        <v>1</v>
      </c>
      <c r="O50" s="16"/>
      <c r="P50" s="16">
        <f>SUM(P46:P49)</f>
        <v>60</v>
      </c>
      <c r="Q50" s="17">
        <f>P50/P$50</f>
        <v>1</v>
      </c>
      <c r="R50" s="16"/>
      <c r="S50" s="16">
        <f>SUM(S46:S49)</f>
        <v>152</v>
      </c>
      <c r="T50" s="17">
        <f>S50/S$50</f>
        <v>1</v>
      </c>
      <c r="U50" s="16"/>
      <c r="V50" s="16">
        <f>SUM(V46:V49)</f>
        <v>192</v>
      </c>
      <c r="W50" s="17">
        <f>V50/V$50</f>
        <v>1</v>
      </c>
      <c r="X50" s="16"/>
      <c r="Y50" s="16">
        <f>SUM(Y46:Y49)</f>
        <v>910</v>
      </c>
      <c r="Z50" s="17">
        <f>Y50/Y$50</f>
        <v>1</v>
      </c>
      <c r="AA50"/>
    </row>
    <row r="51" spans="1:26" s="31" customFormat="1" ht="12.75">
      <c r="A51" s="27"/>
      <c r="B51" s="28"/>
      <c r="C51" s="29"/>
      <c r="D51" s="29"/>
      <c r="E51" s="30"/>
      <c r="F51" s="29"/>
      <c r="G51" s="29"/>
      <c r="H51" s="30"/>
      <c r="I51" s="29"/>
      <c r="J51" s="29"/>
      <c r="K51" s="30"/>
      <c r="L51" s="29"/>
      <c r="M51" s="29"/>
      <c r="N51" s="30"/>
      <c r="O51" s="29"/>
      <c r="P51" s="29"/>
      <c r="Q51" s="30"/>
      <c r="R51" s="29"/>
      <c r="S51" s="29"/>
      <c r="T51" s="30"/>
      <c r="U51" s="29"/>
      <c r="V51" s="29"/>
      <c r="W51" s="30"/>
      <c r="X51" s="29"/>
      <c r="Y51" s="29"/>
      <c r="Z51" s="30"/>
    </row>
    <row r="52" spans="1:27" ht="12.75">
      <c r="A52" s="45" t="s">
        <v>143</v>
      </c>
      <c r="B52" s="46"/>
      <c r="C52" s="46"/>
      <c r="D52" s="46"/>
      <c r="E52" s="46"/>
      <c r="F52" s="46"/>
      <c r="G52" s="46"/>
      <c r="H52" s="46"/>
      <c r="J52" s="1"/>
      <c r="K52" s="6"/>
      <c r="M52" s="1"/>
      <c r="N52" s="6"/>
      <c r="P52" s="1"/>
      <c r="Q52" s="6"/>
      <c r="S52" s="1"/>
      <c r="T52" s="6"/>
      <c r="V52" s="1"/>
      <c r="W52" s="6"/>
      <c r="Y52" s="1"/>
      <c r="Z52" s="6"/>
      <c r="AA52"/>
    </row>
    <row r="53" spans="1:27" ht="15">
      <c r="A53" s="26"/>
      <c r="B53" s="4"/>
      <c r="C53" s="4"/>
      <c r="D53" s="4"/>
      <c r="E53" s="4"/>
      <c r="F53" s="4"/>
      <c r="G53" s="4"/>
      <c r="H53" s="4"/>
      <c r="J53" s="1"/>
      <c r="K53" s="6"/>
      <c r="M53" s="1"/>
      <c r="N53" s="6"/>
      <c r="P53" s="1"/>
      <c r="Q53" s="6"/>
      <c r="S53" s="1"/>
      <c r="T53" s="6"/>
      <c r="V53" s="1"/>
      <c r="W53" s="6"/>
      <c r="Y53" s="1"/>
      <c r="Z53" s="6"/>
      <c r="AA53"/>
    </row>
    <row r="54" spans="1:27" ht="41.25" customHeight="1">
      <c r="A54" s="18" t="s">
        <v>93</v>
      </c>
      <c r="C54" s="14"/>
      <c r="D54" s="37" t="s">
        <v>49</v>
      </c>
      <c r="E54" s="37"/>
      <c r="F54" s="14"/>
      <c r="G54" s="38" t="s">
        <v>53</v>
      </c>
      <c r="H54" s="38"/>
      <c r="I54" s="14"/>
      <c r="J54" s="39" t="s">
        <v>54</v>
      </c>
      <c r="K54" s="39"/>
      <c r="L54" s="14"/>
      <c r="M54" s="40" t="s">
        <v>55</v>
      </c>
      <c r="N54" s="40"/>
      <c r="O54" s="14"/>
      <c r="P54" s="41" t="s">
        <v>52</v>
      </c>
      <c r="Q54" s="41"/>
      <c r="R54" s="14"/>
      <c r="S54" s="42" t="s">
        <v>51</v>
      </c>
      <c r="T54" s="42"/>
      <c r="U54" s="14"/>
      <c r="V54" s="43" t="s">
        <v>50</v>
      </c>
      <c r="W54" s="43"/>
      <c r="X54" s="1"/>
      <c r="Y54" s="44" t="s">
        <v>1</v>
      </c>
      <c r="Z54" s="44"/>
      <c r="AA54"/>
    </row>
    <row r="55" spans="4:27" ht="12.75" customHeight="1">
      <c r="D55" s="7" t="s">
        <v>56</v>
      </c>
      <c r="E55" s="7" t="s">
        <v>57</v>
      </c>
      <c r="G55" s="7" t="s">
        <v>56</v>
      </c>
      <c r="H55" s="7" t="s">
        <v>57</v>
      </c>
      <c r="J55" s="7" t="s">
        <v>56</v>
      </c>
      <c r="K55" s="7" t="s">
        <v>57</v>
      </c>
      <c r="M55" s="7" t="s">
        <v>56</v>
      </c>
      <c r="N55" s="7" t="s">
        <v>57</v>
      </c>
      <c r="P55" s="7" t="s">
        <v>56</v>
      </c>
      <c r="Q55" s="7" t="s">
        <v>57</v>
      </c>
      <c r="S55" s="7" t="s">
        <v>56</v>
      </c>
      <c r="T55" s="7" t="s">
        <v>57</v>
      </c>
      <c r="V55" s="7" t="s">
        <v>56</v>
      </c>
      <c r="W55" s="7" t="s">
        <v>57</v>
      </c>
      <c r="Y55" s="7" t="s">
        <v>56</v>
      </c>
      <c r="Z55" s="7" t="s">
        <v>57</v>
      </c>
      <c r="AA55"/>
    </row>
    <row r="56" spans="1:27" ht="12.75">
      <c r="A56" s="24" t="s">
        <v>22</v>
      </c>
      <c r="B56" s="3"/>
      <c r="D56" s="1">
        <v>12</v>
      </c>
      <c r="E56" s="6">
        <f>D56/124</f>
        <v>0.0967741935483871</v>
      </c>
      <c r="G56" s="1">
        <v>18</v>
      </c>
      <c r="H56" s="6">
        <f>G56/G$60</f>
        <v>0.17307692307692307</v>
      </c>
      <c r="J56" s="1">
        <v>4</v>
      </c>
      <c r="K56" s="6">
        <f>J56/J$60</f>
        <v>0.043478260869565216</v>
      </c>
      <c r="M56" s="1">
        <v>22</v>
      </c>
      <c r="N56" s="6">
        <f>M56/M$60</f>
        <v>0.12021857923497267</v>
      </c>
      <c r="P56" s="1">
        <v>3</v>
      </c>
      <c r="Q56" s="6">
        <f>P56/P$60</f>
        <v>0.05084745762711865</v>
      </c>
      <c r="S56" s="1">
        <v>12</v>
      </c>
      <c r="T56" s="6">
        <f>S56/S$60</f>
        <v>0.07947019867549669</v>
      </c>
      <c r="V56" s="1">
        <v>34</v>
      </c>
      <c r="W56" s="6">
        <f>V56/V$60</f>
        <v>0.17801047120418848</v>
      </c>
      <c r="Y56" s="1">
        <v>105</v>
      </c>
      <c r="Z56" s="6">
        <f>Y56/Y$60</f>
        <v>0.1161504424778761</v>
      </c>
      <c r="AA56"/>
    </row>
    <row r="57" spans="1:27" ht="12.75">
      <c r="A57" s="24" t="s">
        <v>23</v>
      </c>
      <c r="B57" s="3"/>
      <c r="D57" s="1">
        <v>26</v>
      </c>
      <c r="E57" s="6">
        <f>D57/124</f>
        <v>0.20967741935483872</v>
      </c>
      <c r="G57" s="1">
        <v>11</v>
      </c>
      <c r="H57" s="6">
        <f>G57/G$60</f>
        <v>0.10576923076923077</v>
      </c>
      <c r="J57" s="1">
        <v>8</v>
      </c>
      <c r="K57" s="6">
        <f>J57/J$60</f>
        <v>0.08695652173913043</v>
      </c>
      <c r="M57" s="1">
        <v>37</v>
      </c>
      <c r="N57" s="6">
        <f>M57/M$60</f>
        <v>0.20218579234972678</v>
      </c>
      <c r="P57" s="1"/>
      <c r="Q57" s="6">
        <f>P57/P$60</f>
        <v>0</v>
      </c>
      <c r="S57" s="1">
        <v>18</v>
      </c>
      <c r="T57" s="6">
        <f>S57/S$60</f>
        <v>0.11920529801324503</v>
      </c>
      <c r="V57" s="1">
        <v>5</v>
      </c>
      <c r="W57" s="6">
        <f>V57/V$60</f>
        <v>0.02617801047120419</v>
      </c>
      <c r="Y57" s="1">
        <v>105</v>
      </c>
      <c r="Z57" s="6">
        <f>Y57/Y$60</f>
        <v>0.1161504424778761</v>
      </c>
      <c r="AA57"/>
    </row>
    <row r="58" spans="1:27" ht="12.75">
      <c r="A58" s="24" t="s">
        <v>24</v>
      </c>
      <c r="B58" s="3"/>
      <c r="C58" s="19"/>
      <c r="D58" s="1">
        <v>41</v>
      </c>
      <c r="E58" s="6">
        <f>D58/124</f>
        <v>0.33064516129032256</v>
      </c>
      <c r="G58" s="1">
        <v>45</v>
      </c>
      <c r="H58" s="6">
        <f>G58/G$60</f>
        <v>0.4326923076923077</v>
      </c>
      <c r="J58" s="1">
        <v>38</v>
      </c>
      <c r="K58" s="6">
        <f>J58/J$60</f>
        <v>0.41304347826086957</v>
      </c>
      <c r="M58" s="1">
        <v>70</v>
      </c>
      <c r="N58" s="6">
        <f>M58/M$60</f>
        <v>0.3825136612021858</v>
      </c>
      <c r="P58" s="1">
        <v>24</v>
      </c>
      <c r="Q58" s="6">
        <f>P58/P$60</f>
        <v>0.4067796610169492</v>
      </c>
      <c r="S58" s="1">
        <v>77</v>
      </c>
      <c r="T58" s="6">
        <f>S58/S$60</f>
        <v>0.5099337748344371</v>
      </c>
      <c r="V58" s="1">
        <v>142</v>
      </c>
      <c r="W58" s="6">
        <f>V58/V$60</f>
        <v>0.743455497382199</v>
      </c>
      <c r="Y58" s="1">
        <v>437</v>
      </c>
      <c r="Z58" s="6">
        <f>Y58/Y$60</f>
        <v>0.4834070796460177</v>
      </c>
      <c r="AA58"/>
    </row>
    <row r="59" spans="1:27" ht="12.75">
      <c r="A59" s="24" t="s">
        <v>25</v>
      </c>
      <c r="B59" s="3"/>
      <c r="C59" s="19"/>
      <c r="D59" s="1">
        <v>45</v>
      </c>
      <c r="E59" s="6">
        <f>D59/124</f>
        <v>0.3629032258064516</v>
      </c>
      <c r="G59" s="1">
        <v>30</v>
      </c>
      <c r="H59" s="6">
        <f>G59/G$60</f>
        <v>0.28846153846153844</v>
      </c>
      <c r="J59" s="1">
        <v>42</v>
      </c>
      <c r="K59" s="6">
        <f>J59/J$60</f>
        <v>0.45652173913043476</v>
      </c>
      <c r="M59" s="1">
        <v>54</v>
      </c>
      <c r="N59" s="6">
        <f>M59/M$60</f>
        <v>0.29508196721311475</v>
      </c>
      <c r="P59" s="1">
        <v>32</v>
      </c>
      <c r="Q59" s="6">
        <f>P59/P$60</f>
        <v>0.5423728813559322</v>
      </c>
      <c r="S59" s="1">
        <v>44</v>
      </c>
      <c r="T59" s="6">
        <f>S59/S$60</f>
        <v>0.2913907284768212</v>
      </c>
      <c r="V59" s="1">
        <v>10</v>
      </c>
      <c r="W59" s="6">
        <f>V59/V$60</f>
        <v>0.05235602094240838</v>
      </c>
      <c r="Y59" s="1">
        <v>257</v>
      </c>
      <c r="Z59" s="6">
        <f>Y59/Y$60</f>
        <v>0.2842920353982301</v>
      </c>
      <c r="AA59"/>
    </row>
    <row r="60" spans="1:27" ht="12.75">
      <c r="A60" s="23" t="s">
        <v>1</v>
      </c>
      <c r="B60" s="15"/>
      <c r="C60" s="16"/>
      <c r="D60" s="16">
        <f>SUM(D56:D59)</f>
        <v>124</v>
      </c>
      <c r="E60" s="17">
        <f>D60/124</f>
        <v>1</v>
      </c>
      <c r="F60" s="16"/>
      <c r="G60" s="16">
        <f>SUM(G56:G59)</f>
        <v>104</v>
      </c>
      <c r="H60" s="17">
        <f>G60/G$60</f>
        <v>1</v>
      </c>
      <c r="I60" s="16"/>
      <c r="J60" s="16">
        <f>SUM(J56:J59)</f>
        <v>92</v>
      </c>
      <c r="K60" s="17">
        <f>J60/J$60</f>
        <v>1</v>
      </c>
      <c r="L60" s="16"/>
      <c r="M60" s="16">
        <f>SUM(M56:M59)</f>
        <v>183</v>
      </c>
      <c r="N60" s="17">
        <f>M60/M$60</f>
        <v>1</v>
      </c>
      <c r="O60" s="16"/>
      <c r="P60" s="16">
        <f>SUM(P56:P59)</f>
        <v>59</v>
      </c>
      <c r="Q60" s="17">
        <f>P60/P$60</f>
        <v>1</v>
      </c>
      <c r="R60" s="16"/>
      <c r="S60" s="16">
        <f>SUM(S56:S59)</f>
        <v>151</v>
      </c>
      <c r="T60" s="17">
        <f>S60/S$60</f>
        <v>1</v>
      </c>
      <c r="U60" s="16"/>
      <c r="V60" s="16">
        <f>SUM(V56:V59)</f>
        <v>191</v>
      </c>
      <c r="W60" s="17">
        <f>V60/V$60</f>
        <v>1</v>
      </c>
      <c r="X60" s="16"/>
      <c r="Y60" s="16">
        <f>SUM(Y56:Y59)</f>
        <v>904</v>
      </c>
      <c r="Z60" s="17">
        <f>Y60/Y$60</f>
        <v>1</v>
      </c>
      <c r="AA60"/>
    </row>
    <row r="61" spans="3:27" ht="12.75">
      <c r="C61" s="19"/>
      <c r="E61" s="6"/>
      <c r="G61" s="1"/>
      <c r="H61" s="6"/>
      <c r="J61" s="1"/>
      <c r="K61" s="6"/>
      <c r="M61" s="1"/>
      <c r="N61" s="6"/>
      <c r="P61" s="1"/>
      <c r="Q61" s="6"/>
      <c r="S61" s="1"/>
      <c r="T61" s="6"/>
      <c r="V61" s="1"/>
      <c r="W61" s="6"/>
      <c r="Y61" s="1"/>
      <c r="Z61" s="6"/>
      <c r="AA61"/>
    </row>
    <row r="62" spans="1:27" ht="41.25" customHeight="1">
      <c r="A62" s="18" t="s">
        <v>94</v>
      </c>
      <c r="C62" s="14"/>
      <c r="D62" s="37" t="s">
        <v>49</v>
      </c>
      <c r="E62" s="37"/>
      <c r="F62" s="14"/>
      <c r="G62" s="38" t="s">
        <v>53</v>
      </c>
      <c r="H62" s="38"/>
      <c r="I62" s="14"/>
      <c r="J62" s="39" t="s">
        <v>54</v>
      </c>
      <c r="K62" s="39"/>
      <c r="L62" s="14"/>
      <c r="M62" s="40" t="s">
        <v>55</v>
      </c>
      <c r="N62" s="40"/>
      <c r="O62" s="14"/>
      <c r="P62" s="41" t="s">
        <v>52</v>
      </c>
      <c r="Q62" s="41"/>
      <c r="R62" s="14"/>
      <c r="S62" s="42" t="s">
        <v>51</v>
      </c>
      <c r="T62" s="42"/>
      <c r="U62" s="14"/>
      <c r="V62" s="43" t="s">
        <v>50</v>
      </c>
      <c r="W62" s="43"/>
      <c r="X62" s="1"/>
      <c r="Y62" s="44" t="s">
        <v>1</v>
      </c>
      <c r="Z62" s="44"/>
      <c r="AA62"/>
    </row>
    <row r="63" spans="4:27" ht="12.75" customHeight="1">
      <c r="D63" s="7" t="s">
        <v>56</v>
      </c>
      <c r="E63" s="7" t="s">
        <v>57</v>
      </c>
      <c r="G63" s="7" t="s">
        <v>56</v>
      </c>
      <c r="H63" s="7" t="s">
        <v>57</v>
      </c>
      <c r="J63" s="7" t="s">
        <v>56</v>
      </c>
      <c r="K63" s="7" t="s">
        <v>57</v>
      </c>
      <c r="M63" s="7" t="s">
        <v>56</v>
      </c>
      <c r="N63" s="7" t="s">
        <v>57</v>
      </c>
      <c r="P63" s="7" t="s">
        <v>56</v>
      </c>
      <c r="Q63" s="7" t="s">
        <v>57</v>
      </c>
      <c r="S63" s="7" t="s">
        <v>56</v>
      </c>
      <c r="T63" s="7" t="s">
        <v>57</v>
      </c>
      <c r="V63" s="7" t="s">
        <v>56</v>
      </c>
      <c r="W63" s="7" t="s">
        <v>57</v>
      </c>
      <c r="Y63" s="7" t="s">
        <v>56</v>
      </c>
      <c r="Z63" s="7" t="s">
        <v>57</v>
      </c>
      <c r="AA63"/>
    </row>
    <row r="64" spans="1:27" ht="12.75">
      <c r="A64" s="24" t="s">
        <v>22</v>
      </c>
      <c r="B64" s="3"/>
      <c r="D64" s="1">
        <v>14</v>
      </c>
      <c r="E64" s="6">
        <f>D64/122</f>
        <v>0.11475409836065574</v>
      </c>
      <c r="G64" s="1">
        <v>17</v>
      </c>
      <c r="H64" s="6">
        <f>G64/G$68</f>
        <v>0.1650485436893204</v>
      </c>
      <c r="J64" s="1">
        <v>14</v>
      </c>
      <c r="K64" s="6">
        <f>J64/J$68</f>
        <v>0.15217391304347827</v>
      </c>
      <c r="M64" s="1">
        <v>24</v>
      </c>
      <c r="N64" s="6">
        <f>M64/M$68</f>
        <v>0.13186813186813187</v>
      </c>
      <c r="P64" s="1">
        <v>4</v>
      </c>
      <c r="Q64" s="6">
        <f>P64/P$68</f>
        <v>0.07017543859649122</v>
      </c>
      <c r="S64" s="1">
        <v>9</v>
      </c>
      <c r="T64" s="6">
        <f>S64/S$68</f>
        <v>0.06164383561643835</v>
      </c>
      <c r="V64" s="1">
        <v>32</v>
      </c>
      <c r="W64" s="6">
        <f>V64/V$68</f>
        <v>0.1693121693121693</v>
      </c>
      <c r="Y64" s="1">
        <v>114</v>
      </c>
      <c r="Z64" s="6">
        <f>Y64/Y$68</f>
        <v>0.12794612794612795</v>
      </c>
      <c r="AA64"/>
    </row>
    <row r="65" spans="1:27" ht="12.75">
      <c r="A65" s="24" t="s">
        <v>23</v>
      </c>
      <c r="B65" s="3"/>
      <c r="D65" s="1">
        <v>22</v>
      </c>
      <c r="E65" s="6">
        <f>D65/122</f>
        <v>0.18032786885245902</v>
      </c>
      <c r="G65" s="1">
        <v>15</v>
      </c>
      <c r="H65" s="6">
        <f aca="true" t="shared" si="5" ref="H65:K68">G65/G$68</f>
        <v>0.14563106796116504</v>
      </c>
      <c r="J65" s="1">
        <v>19</v>
      </c>
      <c r="K65" s="6">
        <f t="shared" si="5"/>
        <v>0.20652173913043478</v>
      </c>
      <c r="M65" s="1">
        <v>36</v>
      </c>
      <c r="N65" s="6">
        <f>M65/M$68</f>
        <v>0.1978021978021978</v>
      </c>
      <c r="P65" s="1">
        <v>4</v>
      </c>
      <c r="Q65" s="6">
        <f>P65/P$68</f>
        <v>0.07017543859649122</v>
      </c>
      <c r="S65" s="1">
        <v>19</v>
      </c>
      <c r="T65" s="6">
        <f>S65/S$68</f>
        <v>0.13013698630136986</v>
      </c>
      <c r="V65" s="1">
        <v>18</v>
      </c>
      <c r="W65" s="6">
        <f>V65/V$68</f>
        <v>0.09523809523809523</v>
      </c>
      <c r="Y65" s="1">
        <v>133</v>
      </c>
      <c r="Z65" s="6">
        <f>Y65/Y$68</f>
        <v>0.14927048260381592</v>
      </c>
      <c r="AA65"/>
    </row>
    <row r="66" spans="1:27" ht="12.75">
      <c r="A66" s="24" t="s">
        <v>24</v>
      </c>
      <c r="B66" s="3"/>
      <c r="C66" s="19"/>
      <c r="D66" s="1">
        <v>20</v>
      </c>
      <c r="E66" s="6">
        <f>D66/122</f>
        <v>0.16393442622950818</v>
      </c>
      <c r="G66" s="1">
        <v>19</v>
      </c>
      <c r="H66" s="6">
        <f t="shared" si="5"/>
        <v>0.18446601941747573</v>
      </c>
      <c r="J66" s="1">
        <v>11</v>
      </c>
      <c r="K66" s="6">
        <f t="shared" si="5"/>
        <v>0.11956521739130435</v>
      </c>
      <c r="M66" s="1">
        <v>37</v>
      </c>
      <c r="N66" s="6">
        <f>M66/M$68</f>
        <v>0.2032967032967033</v>
      </c>
      <c r="P66" s="1">
        <v>13</v>
      </c>
      <c r="Q66" s="6">
        <f>P66/P$68</f>
        <v>0.22807017543859648</v>
      </c>
      <c r="S66" s="1">
        <v>33</v>
      </c>
      <c r="T66" s="6">
        <f>S66/S$68</f>
        <v>0.22602739726027396</v>
      </c>
      <c r="V66" s="1">
        <v>83</v>
      </c>
      <c r="W66" s="6">
        <f>V66/V$68</f>
        <v>0.43915343915343913</v>
      </c>
      <c r="Y66" s="1">
        <v>216</v>
      </c>
      <c r="Z66" s="6">
        <f>Y66/Y$68</f>
        <v>0.24242424242424243</v>
      </c>
      <c r="AA66"/>
    </row>
    <row r="67" spans="1:27" ht="12.75">
      <c r="A67" s="24" t="s">
        <v>25</v>
      </c>
      <c r="B67" s="3"/>
      <c r="C67" s="19"/>
      <c r="D67" s="1">
        <v>66</v>
      </c>
      <c r="E67" s="6">
        <f>D67/122</f>
        <v>0.5409836065573771</v>
      </c>
      <c r="G67" s="1">
        <v>52</v>
      </c>
      <c r="H67" s="6">
        <f t="shared" si="5"/>
        <v>0.5048543689320388</v>
      </c>
      <c r="J67" s="1">
        <v>48</v>
      </c>
      <c r="K67" s="6">
        <f t="shared" si="5"/>
        <v>0.5217391304347826</v>
      </c>
      <c r="M67" s="1">
        <v>85</v>
      </c>
      <c r="N67" s="6">
        <f>M67/M$68</f>
        <v>0.46703296703296704</v>
      </c>
      <c r="P67" s="1">
        <v>36</v>
      </c>
      <c r="Q67" s="6">
        <f>P67/P$68</f>
        <v>0.631578947368421</v>
      </c>
      <c r="S67" s="1">
        <v>85</v>
      </c>
      <c r="T67" s="6">
        <f>S67/S$68</f>
        <v>0.5821917808219178</v>
      </c>
      <c r="V67" s="1">
        <v>56</v>
      </c>
      <c r="W67" s="6">
        <f>V67/V$68</f>
        <v>0.2962962962962963</v>
      </c>
      <c r="Y67" s="1">
        <v>428</v>
      </c>
      <c r="Z67" s="6">
        <f>Y67/Y$68</f>
        <v>0.48035914702581367</v>
      </c>
      <c r="AA67"/>
    </row>
    <row r="68" spans="1:27" ht="12.75">
      <c r="A68" s="23" t="s">
        <v>1</v>
      </c>
      <c r="B68" s="15"/>
      <c r="C68" s="16"/>
      <c r="D68" s="16">
        <f>SUM(D64:D67)</f>
        <v>122</v>
      </c>
      <c r="E68" s="17">
        <f>D68/122</f>
        <v>1</v>
      </c>
      <c r="F68" s="16"/>
      <c r="G68" s="16">
        <f>SUM(G64:G67)</f>
        <v>103</v>
      </c>
      <c r="H68" s="17">
        <f t="shared" si="5"/>
        <v>1</v>
      </c>
      <c r="I68" s="16"/>
      <c r="J68" s="16">
        <f>SUM(J64:J67)</f>
        <v>92</v>
      </c>
      <c r="K68" s="17">
        <f t="shared" si="5"/>
        <v>1</v>
      </c>
      <c r="L68" s="16"/>
      <c r="M68" s="16">
        <f>SUM(M64:M67)</f>
        <v>182</v>
      </c>
      <c r="N68" s="17">
        <f>M68/M$68</f>
        <v>1</v>
      </c>
      <c r="O68" s="16"/>
      <c r="P68" s="16">
        <f>SUM(P64:P67)</f>
        <v>57</v>
      </c>
      <c r="Q68" s="17">
        <f>P68/P$68</f>
        <v>1</v>
      </c>
      <c r="R68" s="16"/>
      <c r="S68" s="16">
        <f>SUM(S64:S67)</f>
        <v>146</v>
      </c>
      <c r="T68" s="17">
        <f>S68/S$68</f>
        <v>1</v>
      </c>
      <c r="U68" s="16"/>
      <c r="V68" s="16">
        <f>SUM(V64:V67)</f>
        <v>189</v>
      </c>
      <c r="W68" s="17">
        <f>V68/V$68</f>
        <v>1</v>
      </c>
      <c r="X68" s="16"/>
      <c r="Y68" s="16">
        <f>SUM(Y64:Y67)</f>
        <v>891</v>
      </c>
      <c r="Z68" s="17">
        <f>Y68/Y$68</f>
        <v>1</v>
      </c>
      <c r="AA68"/>
    </row>
    <row r="69" spans="3:27" ht="12.75">
      <c r="C69" s="19"/>
      <c r="E69" s="6"/>
      <c r="G69" s="1"/>
      <c r="H69" s="6"/>
      <c r="J69" s="1"/>
      <c r="K69" s="6"/>
      <c r="M69" s="1"/>
      <c r="N69" s="6"/>
      <c r="P69" s="1"/>
      <c r="Q69" s="6"/>
      <c r="S69" s="1"/>
      <c r="T69" s="6"/>
      <c r="V69" s="1"/>
      <c r="W69" s="6"/>
      <c r="Y69" s="1"/>
      <c r="Z69" s="6"/>
      <c r="AA69"/>
    </row>
    <row r="70" spans="1:27" ht="41.25" customHeight="1">
      <c r="A70" s="18" t="s">
        <v>95</v>
      </c>
      <c r="C70" s="14"/>
      <c r="D70" s="37" t="s">
        <v>49</v>
      </c>
      <c r="E70" s="37"/>
      <c r="F70" s="14"/>
      <c r="G70" s="38" t="s">
        <v>53</v>
      </c>
      <c r="H70" s="38"/>
      <c r="I70" s="14"/>
      <c r="J70" s="39" t="s">
        <v>54</v>
      </c>
      <c r="K70" s="39"/>
      <c r="L70" s="14"/>
      <c r="M70" s="40" t="s">
        <v>55</v>
      </c>
      <c r="N70" s="40"/>
      <c r="O70" s="14"/>
      <c r="P70" s="41" t="s">
        <v>52</v>
      </c>
      <c r="Q70" s="41"/>
      <c r="R70" s="14"/>
      <c r="S70" s="42" t="s">
        <v>51</v>
      </c>
      <c r="T70" s="42"/>
      <c r="U70" s="14"/>
      <c r="V70" s="43" t="s">
        <v>50</v>
      </c>
      <c r="W70" s="43"/>
      <c r="X70" s="1"/>
      <c r="Y70" s="44" t="s">
        <v>1</v>
      </c>
      <c r="Z70" s="44"/>
      <c r="AA70"/>
    </row>
    <row r="71" spans="4:27" ht="12.75" customHeight="1">
      <c r="D71" s="7" t="s">
        <v>56</v>
      </c>
      <c r="E71" s="7" t="s">
        <v>57</v>
      </c>
      <c r="G71" s="7" t="s">
        <v>56</v>
      </c>
      <c r="H71" s="7" t="s">
        <v>57</v>
      </c>
      <c r="J71" s="7" t="s">
        <v>56</v>
      </c>
      <c r="K71" s="7" t="s">
        <v>57</v>
      </c>
      <c r="M71" s="7" t="s">
        <v>56</v>
      </c>
      <c r="N71" s="7" t="s">
        <v>57</v>
      </c>
      <c r="P71" s="7" t="s">
        <v>56</v>
      </c>
      <c r="Q71" s="7" t="s">
        <v>57</v>
      </c>
      <c r="S71" s="7" t="s">
        <v>56</v>
      </c>
      <c r="T71" s="7" t="s">
        <v>57</v>
      </c>
      <c r="V71" s="7" t="s">
        <v>56</v>
      </c>
      <c r="W71" s="7" t="s">
        <v>57</v>
      </c>
      <c r="Y71" s="7" t="s">
        <v>56</v>
      </c>
      <c r="Z71" s="7" t="s">
        <v>57</v>
      </c>
      <c r="AA71"/>
    </row>
    <row r="72" spans="1:27" ht="12.75">
      <c r="A72" s="24" t="s">
        <v>22</v>
      </c>
      <c r="B72" s="3"/>
      <c r="D72" s="1">
        <v>14</v>
      </c>
      <c r="E72" s="6">
        <f>D72/123</f>
        <v>0.11382113821138211</v>
      </c>
      <c r="G72" s="1">
        <v>18</v>
      </c>
      <c r="H72" s="6">
        <f>G72/G$76</f>
        <v>0.17475728155339806</v>
      </c>
      <c r="J72" s="1">
        <v>19</v>
      </c>
      <c r="K72" s="6">
        <f>J72/J$76</f>
        <v>0.2087912087912088</v>
      </c>
      <c r="M72" s="1">
        <v>34</v>
      </c>
      <c r="N72" s="6">
        <f>M72/M$76</f>
        <v>0.18579234972677597</v>
      </c>
      <c r="P72" s="1">
        <v>9</v>
      </c>
      <c r="Q72" s="6">
        <f>P72/P$76</f>
        <v>0.15254237288135594</v>
      </c>
      <c r="S72" s="1">
        <v>26</v>
      </c>
      <c r="T72" s="6">
        <f>S72/S$76</f>
        <v>0.17218543046357615</v>
      </c>
      <c r="V72" s="1">
        <v>41</v>
      </c>
      <c r="W72" s="6">
        <f>V72/V$76</f>
        <v>0.21578947368421053</v>
      </c>
      <c r="Y72" s="1">
        <v>161</v>
      </c>
      <c r="Z72" s="6">
        <f>Y72/Y$76</f>
        <v>0.17888888888888888</v>
      </c>
      <c r="AA72"/>
    </row>
    <row r="73" spans="1:27" ht="12.75">
      <c r="A73" s="24" t="s">
        <v>23</v>
      </c>
      <c r="B73" s="3"/>
      <c r="C73" s="19"/>
      <c r="D73" s="1">
        <v>68</v>
      </c>
      <c r="E73" s="6">
        <f>D73/123</f>
        <v>0.5528455284552846</v>
      </c>
      <c r="G73" s="1">
        <v>41</v>
      </c>
      <c r="H73" s="6">
        <f>G73/G$76</f>
        <v>0.39805825242718446</v>
      </c>
      <c r="J73" s="1">
        <v>47</v>
      </c>
      <c r="K73" s="6">
        <f>J73/J$76</f>
        <v>0.5164835164835165</v>
      </c>
      <c r="M73" s="1">
        <v>87</v>
      </c>
      <c r="N73" s="6">
        <f>M73/M$76</f>
        <v>0.47540983606557374</v>
      </c>
      <c r="P73" s="1">
        <v>11</v>
      </c>
      <c r="Q73" s="6">
        <f>P73/P$76</f>
        <v>0.1864406779661017</v>
      </c>
      <c r="S73" s="1">
        <v>63</v>
      </c>
      <c r="T73" s="6">
        <f>S73/S$76</f>
        <v>0.41721854304635764</v>
      </c>
      <c r="V73" s="1">
        <v>35</v>
      </c>
      <c r="W73" s="6">
        <f>V73/V$76</f>
        <v>0.18421052631578946</v>
      </c>
      <c r="Y73" s="1">
        <v>352</v>
      </c>
      <c r="Z73" s="6">
        <f>Y73/Y$76</f>
        <v>0.39111111111111113</v>
      </c>
      <c r="AA73"/>
    </row>
    <row r="74" spans="1:27" ht="12.75">
      <c r="A74" s="24" t="s">
        <v>24</v>
      </c>
      <c r="B74" s="3"/>
      <c r="C74" s="19"/>
      <c r="D74" s="1">
        <v>6</v>
      </c>
      <c r="E74" s="6">
        <f>D74/123</f>
        <v>0.04878048780487805</v>
      </c>
      <c r="G74" s="1">
        <v>8</v>
      </c>
      <c r="H74" s="6">
        <f>G74/G$76</f>
        <v>0.07766990291262135</v>
      </c>
      <c r="J74" s="1">
        <v>5</v>
      </c>
      <c r="K74" s="6">
        <f>J74/J$76</f>
        <v>0.054945054945054944</v>
      </c>
      <c r="M74" s="1">
        <v>11</v>
      </c>
      <c r="N74" s="6">
        <f>M74/M$76</f>
        <v>0.060109289617486336</v>
      </c>
      <c r="P74" s="1">
        <v>11</v>
      </c>
      <c r="Q74" s="6">
        <f>P74/P$76</f>
        <v>0.1864406779661017</v>
      </c>
      <c r="S74" s="1">
        <v>17</v>
      </c>
      <c r="T74" s="6">
        <f>S74/S$76</f>
        <v>0.11258278145695365</v>
      </c>
      <c r="V74" s="1">
        <v>42</v>
      </c>
      <c r="W74" s="6">
        <f>V74/V$76</f>
        <v>0.22105263157894736</v>
      </c>
      <c r="Y74" s="1">
        <v>100</v>
      </c>
      <c r="Z74" s="6">
        <f>Y74/Y$76</f>
        <v>0.1111111111111111</v>
      </c>
      <c r="AA74"/>
    </row>
    <row r="75" spans="1:27" ht="12.75">
      <c r="A75" s="24" t="s">
        <v>25</v>
      </c>
      <c r="B75" s="3"/>
      <c r="D75" s="1">
        <v>35</v>
      </c>
      <c r="E75" s="6">
        <f>D75/123</f>
        <v>0.2845528455284553</v>
      </c>
      <c r="G75" s="1">
        <v>36</v>
      </c>
      <c r="H75" s="6">
        <f>G75/G$76</f>
        <v>0.34951456310679613</v>
      </c>
      <c r="J75" s="1">
        <v>20</v>
      </c>
      <c r="K75" s="6">
        <f>J75/J$76</f>
        <v>0.21978021978021978</v>
      </c>
      <c r="M75" s="1">
        <v>51</v>
      </c>
      <c r="N75" s="6">
        <f>M75/M$76</f>
        <v>0.2786885245901639</v>
      </c>
      <c r="P75" s="1">
        <v>28</v>
      </c>
      <c r="Q75" s="6">
        <f>P75/P$76</f>
        <v>0.4745762711864407</v>
      </c>
      <c r="S75" s="1">
        <v>45</v>
      </c>
      <c r="T75" s="6">
        <f>S75/S$76</f>
        <v>0.2980132450331126</v>
      </c>
      <c r="V75" s="1">
        <v>72</v>
      </c>
      <c r="W75" s="6">
        <f>V75/V$76</f>
        <v>0.37894736842105264</v>
      </c>
      <c r="Y75" s="1">
        <v>287</v>
      </c>
      <c r="Z75" s="6">
        <f>Y75/Y$76</f>
        <v>0.3188888888888889</v>
      </c>
      <c r="AA75"/>
    </row>
    <row r="76" spans="1:27" ht="12.75">
      <c r="A76" s="23" t="s">
        <v>1</v>
      </c>
      <c r="B76" s="15"/>
      <c r="C76" s="16"/>
      <c r="D76" s="16">
        <f>SUM(D72:D75)</f>
        <v>123</v>
      </c>
      <c r="E76" s="17">
        <f>D76/123</f>
        <v>1</v>
      </c>
      <c r="F76" s="16"/>
      <c r="G76" s="16">
        <f>SUM(G72:G75)</f>
        <v>103</v>
      </c>
      <c r="H76" s="17">
        <f>G76/G$76</f>
        <v>1</v>
      </c>
      <c r="I76" s="16"/>
      <c r="J76" s="16">
        <f>SUM(J72:J75)</f>
        <v>91</v>
      </c>
      <c r="K76" s="17">
        <f>J76/J$76</f>
        <v>1</v>
      </c>
      <c r="L76" s="16"/>
      <c r="M76" s="16">
        <f>SUM(M72:M75)</f>
        <v>183</v>
      </c>
      <c r="N76" s="17">
        <f>M76/M$76</f>
        <v>1</v>
      </c>
      <c r="O76" s="16"/>
      <c r="P76" s="16">
        <f>SUM(P72:P75)</f>
        <v>59</v>
      </c>
      <c r="Q76" s="17">
        <f>P76/P$76</f>
        <v>1</v>
      </c>
      <c r="R76" s="16"/>
      <c r="S76" s="16">
        <f>SUM(S72:S75)</f>
        <v>151</v>
      </c>
      <c r="T76" s="17">
        <f>S76/S$76</f>
        <v>1</v>
      </c>
      <c r="U76" s="16"/>
      <c r="V76" s="16">
        <f>SUM(V72:V75)</f>
        <v>190</v>
      </c>
      <c r="W76" s="17">
        <f>V76/V$76</f>
        <v>1</v>
      </c>
      <c r="X76" s="16"/>
      <c r="Y76" s="16">
        <f>SUM(Y72:Y75)</f>
        <v>900</v>
      </c>
      <c r="Z76" s="17">
        <f>Y76/Y$76</f>
        <v>1</v>
      </c>
      <c r="AA76"/>
    </row>
    <row r="77" spans="5:27" ht="12.75">
      <c r="E77" s="6"/>
      <c r="G77" s="1"/>
      <c r="H77" s="6"/>
      <c r="J77" s="1"/>
      <c r="K77" s="6"/>
      <c r="M77" s="1"/>
      <c r="N77" s="6"/>
      <c r="P77" s="1"/>
      <c r="Q77" s="6"/>
      <c r="S77" s="1"/>
      <c r="T77" s="6"/>
      <c r="V77" s="1"/>
      <c r="W77" s="6"/>
      <c r="Y77" s="1"/>
      <c r="Z77" s="6"/>
      <c r="AA77"/>
    </row>
    <row r="78" spans="1:27" ht="41.25" customHeight="1">
      <c r="A78" s="18" t="s">
        <v>96</v>
      </c>
      <c r="C78" s="14"/>
      <c r="D78" s="37" t="s">
        <v>49</v>
      </c>
      <c r="E78" s="37"/>
      <c r="F78" s="14"/>
      <c r="G78" s="38" t="s">
        <v>53</v>
      </c>
      <c r="H78" s="38"/>
      <c r="I78" s="14"/>
      <c r="J78" s="39" t="s">
        <v>54</v>
      </c>
      <c r="K78" s="39"/>
      <c r="L78" s="14"/>
      <c r="M78" s="40" t="s">
        <v>55</v>
      </c>
      <c r="N78" s="40"/>
      <c r="O78" s="14"/>
      <c r="P78" s="41" t="s">
        <v>52</v>
      </c>
      <c r="Q78" s="41"/>
      <c r="R78" s="14"/>
      <c r="S78" s="42" t="s">
        <v>51</v>
      </c>
      <c r="T78" s="42"/>
      <c r="U78" s="14"/>
      <c r="V78" s="43" t="s">
        <v>50</v>
      </c>
      <c r="W78" s="43"/>
      <c r="X78" s="1"/>
      <c r="Y78" s="44" t="s">
        <v>1</v>
      </c>
      <c r="Z78" s="44"/>
      <c r="AA78"/>
    </row>
    <row r="79" spans="4:27" ht="12.75" customHeight="1">
      <c r="D79" s="7" t="s">
        <v>56</v>
      </c>
      <c r="E79" s="7" t="s">
        <v>57</v>
      </c>
      <c r="G79" s="7" t="s">
        <v>56</v>
      </c>
      <c r="H79" s="7" t="s">
        <v>57</v>
      </c>
      <c r="J79" s="7" t="s">
        <v>56</v>
      </c>
      <c r="K79" s="7" t="s">
        <v>57</v>
      </c>
      <c r="M79" s="7" t="s">
        <v>56</v>
      </c>
      <c r="N79" s="7" t="s">
        <v>57</v>
      </c>
      <c r="P79" s="7" t="s">
        <v>56</v>
      </c>
      <c r="Q79" s="7" t="s">
        <v>57</v>
      </c>
      <c r="S79" s="7" t="s">
        <v>56</v>
      </c>
      <c r="T79" s="7" t="s">
        <v>57</v>
      </c>
      <c r="V79" s="7" t="s">
        <v>56</v>
      </c>
      <c r="W79" s="7" t="s">
        <v>57</v>
      </c>
      <c r="Y79" s="7" t="s">
        <v>56</v>
      </c>
      <c r="Z79" s="7" t="s">
        <v>57</v>
      </c>
      <c r="AA79"/>
    </row>
    <row r="80" spans="1:27" ht="12.75">
      <c r="A80" s="24" t="s">
        <v>22</v>
      </c>
      <c r="B80" s="3"/>
      <c r="C80" s="19"/>
      <c r="D80" s="1">
        <v>25</v>
      </c>
      <c r="E80" s="6">
        <f>D80/124</f>
        <v>0.20161290322580644</v>
      </c>
      <c r="G80" s="1">
        <v>34</v>
      </c>
      <c r="H80" s="6">
        <f>G80/G$84</f>
        <v>0.3269230769230769</v>
      </c>
      <c r="J80" s="1">
        <v>24</v>
      </c>
      <c r="K80" s="6">
        <f>J80/J$84</f>
        <v>0.2608695652173913</v>
      </c>
      <c r="M80" s="1">
        <v>43</v>
      </c>
      <c r="N80" s="6">
        <f>M80/M$84</f>
        <v>0.23369565217391305</v>
      </c>
      <c r="P80" s="1">
        <v>19</v>
      </c>
      <c r="Q80" s="6">
        <f>P80/P$84</f>
        <v>0.3220338983050847</v>
      </c>
      <c r="S80" s="1">
        <v>26</v>
      </c>
      <c r="T80" s="6">
        <f>S80/S$84</f>
        <v>0.17105263157894737</v>
      </c>
      <c r="V80" s="1">
        <v>79</v>
      </c>
      <c r="W80" s="6">
        <f>V80/V$84</f>
        <v>0.41578947368421054</v>
      </c>
      <c r="Y80" s="1">
        <v>250</v>
      </c>
      <c r="Z80" s="6">
        <f>Y80/Y$84</f>
        <v>0.27624309392265195</v>
      </c>
      <c r="AA80"/>
    </row>
    <row r="81" spans="1:27" ht="12.75">
      <c r="A81" s="24" t="s">
        <v>23</v>
      </c>
      <c r="B81" s="3"/>
      <c r="D81" s="1">
        <v>79</v>
      </c>
      <c r="E81" s="6">
        <f>D81/124</f>
        <v>0.6370967741935484</v>
      </c>
      <c r="G81" s="1">
        <v>58</v>
      </c>
      <c r="H81" s="6">
        <f aca="true" t="shared" si="6" ref="H81:K83">G81/G$84</f>
        <v>0.5576923076923077</v>
      </c>
      <c r="J81" s="1">
        <v>21</v>
      </c>
      <c r="K81" s="6">
        <f t="shared" si="6"/>
        <v>0.22826086956521738</v>
      </c>
      <c r="M81" s="1">
        <v>88</v>
      </c>
      <c r="N81" s="6">
        <f>M81/M$84</f>
        <v>0.4782608695652174</v>
      </c>
      <c r="P81" s="1">
        <v>27</v>
      </c>
      <c r="Q81" s="6">
        <f>P81/P$84</f>
        <v>0.4576271186440678</v>
      </c>
      <c r="S81" s="1">
        <v>48</v>
      </c>
      <c r="T81" s="6">
        <f>S81/S$84</f>
        <v>0.3157894736842105</v>
      </c>
      <c r="V81" s="1">
        <v>49</v>
      </c>
      <c r="W81" s="6">
        <f>V81/V$84</f>
        <v>0.2578947368421053</v>
      </c>
      <c r="Y81" s="1">
        <v>370</v>
      </c>
      <c r="Z81" s="6">
        <f>Y81/Y$84</f>
        <v>0.4088397790055249</v>
      </c>
      <c r="AA81"/>
    </row>
    <row r="82" spans="1:27" ht="12.75">
      <c r="A82" s="24" t="s">
        <v>24</v>
      </c>
      <c r="B82" s="3"/>
      <c r="D82" s="1">
        <v>11</v>
      </c>
      <c r="E82" s="6">
        <f>D82/124</f>
        <v>0.08870967741935484</v>
      </c>
      <c r="G82" s="1">
        <v>6</v>
      </c>
      <c r="H82" s="6">
        <f t="shared" si="6"/>
        <v>0.057692307692307696</v>
      </c>
      <c r="J82" s="1">
        <v>22</v>
      </c>
      <c r="K82" s="6">
        <f t="shared" si="6"/>
        <v>0.2391304347826087</v>
      </c>
      <c r="M82" s="1">
        <v>37</v>
      </c>
      <c r="N82" s="6">
        <f>M82/M$84</f>
        <v>0.20108695652173914</v>
      </c>
      <c r="P82" s="1">
        <v>10</v>
      </c>
      <c r="Q82" s="6">
        <f>P82/P$84</f>
        <v>0.1694915254237288</v>
      </c>
      <c r="S82" s="1">
        <v>46</v>
      </c>
      <c r="T82" s="6">
        <f>S82/S$84</f>
        <v>0.3026315789473684</v>
      </c>
      <c r="V82" s="1">
        <v>54</v>
      </c>
      <c r="W82" s="6">
        <f>V82/V$84</f>
        <v>0.28421052631578947</v>
      </c>
      <c r="Y82" s="1">
        <v>186</v>
      </c>
      <c r="Z82" s="6">
        <f>Y82/Y$84</f>
        <v>0.20552486187845304</v>
      </c>
      <c r="AA82"/>
    </row>
    <row r="83" spans="1:27" ht="12.75">
      <c r="A83" s="24" t="s">
        <v>25</v>
      </c>
      <c r="B83" s="3"/>
      <c r="D83" s="1">
        <v>9</v>
      </c>
      <c r="E83" s="6">
        <f>D83/124</f>
        <v>0.07258064516129033</v>
      </c>
      <c r="G83" s="1">
        <v>6</v>
      </c>
      <c r="H83" s="6">
        <f t="shared" si="6"/>
        <v>0.057692307692307696</v>
      </c>
      <c r="J83" s="1">
        <v>25</v>
      </c>
      <c r="K83" s="6">
        <f t="shared" si="6"/>
        <v>0.2717391304347826</v>
      </c>
      <c r="M83" s="1">
        <v>16</v>
      </c>
      <c r="N83" s="6">
        <f>M83/M$84</f>
        <v>0.08695652173913043</v>
      </c>
      <c r="P83" s="1">
        <v>3</v>
      </c>
      <c r="Q83" s="6">
        <f>P83/P$84</f>
        <v>0.05084745762711865</v>
      </c>
      <c r="S83" s="1">
        <v>32</v>
      </c>
      <c r="T83" s="6">
        <f>S83/S$84</f>
        <v>0.21052631578947367</v>
      </c>
      <c r="V83" s="1">
        <v>8</v>
      </c>
      <c r="W83" s="6">
        <f>V83/V$84</f>
        <v>0.042105263157894736</v>
      </c>
      <c r="Y83" s="1">
        <v>99</v>
      </c>
      <c r="Z83" s="6">
        <f>Y83/Y$84</f>
        <v>0.10939226519337017</v>
      </c>
      <c r="AA83"/>
    </row>
    <row r="84" spans="1:27" ht="12.75">
      <c r="A84" s="23" t="s">
        <v>1</v>
      </c>
      <c r="B84" s="15"/>
      <c r="C84" s="16"/>
      <c r="D84" s="16">
        <f>SUM(D80:D83)</f>
        <v>124</v>
      </c>
      <c r="E84" s="17">
        <f>D84/124</f>
        <v>1</v>
      </c>
      <c r="F84" s="16"/>
      <c r="G84" s="16">
        <f>SUM(G80:G83)</f>
        <v>104</v>
      </c>
      <c r="H84" s="17">
        <f>G84/G$84</f>
        <v>1</v>
      </c>
      <c r="I84" s="16"/>
      <c r="J84" s="16">
        <f>SUM(J80:J83)</f>
        <v>92</v>
      </c>
      <c r="K84" s="17">
        <f>J84/J$84</f>
        <v>1</v>
      </c>
      <c r="L84" s="16"/>
      <c r="M84" s="16">
        <f>SUM(M80:M83)</f>
        <v>184</v>
      </c>
      <c r="N84" s="17">
        <f>M84/M$84</f>
        <v>1</v>
      </c>
      <c r="O84" s="16"/>
      <c r="P84" s="16">
        <f>SUM(P80:P83)</f>
        <v>59</v>
      </c>
      <c r="Q84" s="17">
        <f>P84/P$84</f>
        <v>1</v>
      </c>
      <c r="R84" s="16"/>
      <c r="S84" s="16">
        <f>SUM(S80:S83)</f>
        <v>152</v>
      </c>
      <c r="T84" s="17">
        <f>S84/S$84</f>
        <v>1</v>
      </c>
      <c r="U84" s="16"/>
      <c r="V84" s="16">
        <f>SUM(V80:V83)</f>
        <v>190</v>
      </c>
      <c r="W84" s="17">
        <f>V84/V$84</f>
        <v>1</v>
      </c>
      <c r="X84" s="16"/>
      <c r="Y84" s="16">
        <f>SUM(Y80:Y83)</f>
        <v>905</v>
      </c>
      <c r="Z84" s="17">
        <f>Y84/Y$84</f>
        <v>1</v>
      </c>
      <c r="AA84"/>
    </row>
    <row r="85" spans="3:27" ht="12.75">
      <c r="C85" s="19"/>
      <c r="E85" s="6"/>
      <c r="G85" s="1"/>
      <c r="H85" s="6"/>
      <c r="J85" s="1"/>
      <c r="K85" s="6"/>
      <c r="M85" s="1"/>
      <c r="N85" s="6"/>
      <c r="P85" s="1"/>
      <c r="Q85" s="6"/>
      <c r="S85" s="1"/>
      <c r="T85" s="6"/>
      <c r="V85" s="1"/>
      <c r="W85" s="6"/>
      <c r="Y85" s="1"/>
      <c r="Z85" s="6"/>
      <c r="AA85"/>
    </row>
    <row r="86" spans="1:27" ht="41.25" customHeight="1">
      <c r="A86" s="18" t="s">
        <v>97</v>
      </c>
      <c r="C86" s="14"/>
      <c r="D86" s="37" t="s">
        <v>49</v>
      </c>
      <c r="E86" s="37"/>
      <c r="F86" s="14"/>
      <c r="G86" s="38" t="s">
        <v>53</v>
      </c>
      <c r="H86" s="38"/>
      <c r="I86" s="14"/>
      <c r="J86" s="39" t="s">
        <v>54</v>
      </c>
      <c r="K86" s="39"/>
      <c r="L86" s="14"/>
      <c r="M86" s="40" t="s">
        <v>55</v>
      </c>
      <c r="N86" s="40"/>
      <c r="O86" s="14"/>
      <c r="P86" s="41" t="s">
        <v>52</v>
      </c>
      <c r="Q86" s="41"/>
      <c r="R86" s="14"/>
      <c r="S86" s="42" t="s">
        <v>51</v>
      </c>
      <c r="T86" s="42"/>
      <c r="U86" s="14"/>
      <c r="V86" s="43" t="s">
        <v>50</v>
      </c>
      <c r="W86" s="43"/>
      <c r="X86" s="1"/>
      <c r="Y86" s="44" t="s">
        <v>1</v>
      </c>
      <c r="Z86" s="44"/>
      <c r="AA86"/>
    </row>
    <row r="87" spans="4:27" ht="12.75" customHeight="1">
      <c r="D87" s="7" t="s">
        <v>56</v>
      </c>
      <c r="E87" s="7" t="s">
        <v>57</v>
      </c>
      <c r="G87" s="7" t="s">
        <v>56</v>
      </c>
      <c r="H87" s="7" t="s">
        <v>57</v>
      </c>
      <c r="J87" s="7" t="s">
        <v>56</v>
      </c>
      <c r="K87" s="7" t="s">
        <v>57</v>
      </c>
      <c r="M87" s="7" t="s">
        <v>56</v>
      </c>
      <c r="N87" s="7" t="s">
        <v>57</v>
      </c>
      <c r="P87" s="7" t="s">
        <v>56</v>
      </c>
      <c r="Q87" s="7" t="s">
        <v>57</v>
      </c>
      <c r="S87" s="7" t="s">
        <v>56</v>
      </c>
      <c r="T87" s="7" t="s">
        <v>57</v>
      </c>
      <c r="V87" s="7" t="s">
        <v>56</v>
      </c>
      <c r="W87" s="7" t="s">
        <v>57</v>
      </c>
      <c r="Y87" s="7" t="s">
        <v>56</v>
      </c>
      <c r="Z87" s="7" t="s">
        <v>57</v>
      </c>
      <c r="AA87"/>
    </row>
    <row r="88" spans="1:27" ht="12.75">
      <c r="A88" s="24" t="s">
        <v>22</v>
      </c>
      <c r="B88" s="3"/>
      <c r="D88" s="1">
        <v>19</v>
      </c>
      <c r="E88" s="6">
        <f>D88/124</f>
        <v>0.1532258064516129</v>
      </c>
      <c r="G88" s="1">
        <v>23</v>
      </c>
      <c r="H88" s="6">
        <f>G88/G$92</f>
        <v>0.22115384615384615</v>
      </c>
      <c r="J88" s="1">
        <v>15</v>
      </c>
      <c r="K88" s="6">
        <f>J88/J$92</f>
        <v>0.16304347826086957</v>
      </c>
      <c r="M88" s="1">
        <v>10</v>
      </c>
      <c r="N88" s="6">
        <f>M88/M$92</f>
        <v>0.05434782608695652</v>
      </c>
      <c r="P88" s="1">
        <v>5</v>
      </c>
      <c r="Q88" s="6">
        <f>P88/P$92</f>
        <v>0.0847457627118644</v>
      </c>
      <c r="S88" s="1">
        <v>16</v>
      </c>
      <c r="T88" s="6">
        <f>S88/S$92</f>
        <v>0.10526315789473684</v>
      </c>
      <c r="V88" s="1">
        <v>37</v>
      </c>
      <c r="W88" s="6">
        <f>V88/V$92</f>
        <v>0.193717277486911</v>
      </c>
      <c r="Y88" s="1">
        <v>125</v>
      </c>
      <c r="Z88" s="6">
        <f>Y88/Y$92</f>
        <v>0.13796909492273732</v>
      </c>
      <c r="AA88"/>
    </row>
    <row r="89" spans="1:27" ht="12.75">
      <c r="A89" s="24" t="s">
        <v>23</v>
      </c>
      <c r="B89" s="3"/>
      <c r="D89" s="1">
        <v>73</v>
      </c>
      <c r="E89" s="6">
        <f>D89/124</f>
        <v>0.5887096774193549</v>
      </c>
      <c r="G89" s="1">
        <v>50</v>
      </c>
      <c r="H89" s="6">
        <f>G89/G$92</f>
        <v>0.4807692307692308</v>
      </c>
      <c r="J89" s="1">
        <v>46</v>
      </c>
      <c r="K89" s="6">
        <f>J89/J$92</f>
        <v>0.5</v>
      </c>
      <c r="M89" s="1">
        <v>26</v>
      </c>
      <c r="N89" s="6">
        <f>M89/M$92</f>
        <v>0.14130434782608695</v>
      </c>
      <c r="P89" s="1">
        <v>37</v>
      </c>
      <c r="Q89" s="6">
        <f>P89/P$92</f>
        <v>0.6271186440677966</v>
      </c>
      <c r="S89" s="1">
        <v>75</v>
      </c>
      <c r="T89" s="6">
        <f>S89/S$92</f>
        <v>0.4934210526315789</v>
      </c>
      <c r="V89" s="1">
        <v>60</v>
      </c>
      <c r="W89" s="6">
        <f>V89/V$92</f>
        <v>0.31413612565445026</v>
      </c>
      <c r="Y89" s="1">
        <v>367</v>
      </c>
      <c r="Z89" s="6">
        <f>Y89/Y$92</f>
        <v>0.40507726269315675</v>
      </c>
      <c r="AA89"/>
    </row>
    <row r="90" spans="1:27" ht="12.75">
      <c r="A90" s="24" t="s">
        <v>24</v>
      </c>
      <c r="B90" s="3"/>
      <c r="D90" s="1">
        <v>8</v>
      </c>
      <c r="E90" s="6">
        <f>D90/124</f>
        <v>0.06451612903225806</v>
      </c>
      <c r="G90" s="1">
        <v>7</v>
      </c>
      <c r="H90" s="6">
        <f>G90/G$92</f>
        <v>0.0673076923076923</v>
      </c>
      <c r="J90" s="1">
        <v>11</v>
      </c>
      <c r="K90" s="6">
        <f>J90/J$92</f>
        <v>0.11956521739130435</v>
      </c>
      <c r="M90" s="1">
        <v>37</v>
      </c>
      <c r="N90" s="6">
        <f>M90/M$92</f>
        <v>0.20108695652173914</v>
      </c>
      <c r="P90" s="1">
        <v>4</v>
      </c>
      <c r="Q90" s="6">
        <f>P90/P$92</f>
        <v>0.06779661016949153</v>
      </c>
      <c r="S90" s="1">
        <v>13</v>
      </c>
      <c r="T90" s="6">
        <f>S90/S$92</f>
        <v>0.08552631578947369</v>
      </c>
      <c r="V90" s="1">
        <v>70</v>
      </c>
      <c r="W90" s="6">
        <f>V90/V$92</f>
        <v>0.36649214659685864</v>
      </c>
      <c r="Y90" s="1">
        <v>150</v>
      </c>
      <c r="Z90" s="6">
        <f>Y90/Y$92</f>
        <v>0.16556291390728478</v>
      </c>
      <c r="AA90"/>
    </row>
    <row r="91" spans="1:27" ht="12.75">
      <c r="A91" s="24" t="s">
        <v>25</v>
      </c>
      <c r="B91" s="3"/>
      <c r="C91" s="19"/>
      <c r="D91" s="1">
        <v>24</v>
      </c>
      <c r="E91" s="6">
        <f>D91/124</f>
        <v>0.1935483870967742</v>
      </c>
      <c r="G91" s="1">
        <v>24</v>
      </c>
      <c r="H91" s="6">
        <f>G91/G$92</f>
        <v>0.23076923076923078</v>
      </c>
      <c r="J91" s="1">
        <v>20</v>
      </c>
      <c r="K91" s="6">
        <f>J91/J$92</f>
        <v>0.21739130434782608</v>
      </c>
      <c r="M91" s="1">
        <v>111</v>
      </c>
      <c r="N91" s="6">
        <f>M91/M$92</f>
        <v>0.6032608695652174</v>
      </c>
      <c r="P91" s="1">
        <v>13</v>
      </c>
      <c r="Q91" s="6">
        <f>P91/P$92</f>
        <v>0.22033898305084745</v>
      </c>
      <c r="S91" s="1">
        <v>48</v>
      </c>
      <c r="T91" s="6">
        <f>S91/S$92</f>
        <v>0.3157894736842105</v>
      </c>
      <c r="V91" s="1">
        <v>24</v>
      </c>
      <c r="W91" s="6">
        <f>V91/V$92</f>
        <v>0.1256544502617801</v>
      </c>
      <c r="Y91" s="1">
        <v>264</v>
      </c>
      <c r="Z91" s="6">
        <f>Y91/Y$92</f>
        <v>0.2913907284768212</v>
      </c>
      <c r="AA91"/>
    </row>
    <row r="92" spans="1:27" ht="12.75">
      <c r="A92" s="23" t="s">
        <v>1</v>
      </c>
      <c r="B92" s="15"/>
      <c r="C92" s="16"/>
      <c r="D92" s="16">
        <f>SUM(D88:D91)</f>
        <v>124</v>
      </c>
      <c r="E92" s="17">
        <f>D92/124</f>
        <v>1</v>
      </c>
      <c r="F92" s="16"/>
      <c r="G92" s="16">
        <f>SUM(G88:G91)</f>
        <v>104</v>
      </c>
      <c r="H92" s="17">
        <f>G92/G$92</f>
        <v>1</v>
      </c>
      <c r="I92" s="16"/>
      <c r="J92" s="16">
        <f>SUM(J88:J91)</f>
        <v>92</v>
      </c>
      <c r="K92" s="17">
        <f>J92/J$92</f>
        <v>1</v>
      </c>
      <c r="L92" s="16"/>
      <c r="M92" s="16">
        <f>SUM(M88:M91)</f>
        <v>184</v>
      </c>
      <c r="N92" s="17">
        <f>M92/M$92</f>
        <v>1</v>
      </c>
      <c r="O92" s="16"/>
      <c r="P92" s="16">
        <f>SUM(P88:P91)</f>
        <v>59</v>
      </c>
      <c r="Q92" s="17">
        <f>P92/P$92</f>
        <v>1</v>
      </c>
      <c r="R92" s="16"/>
      <c r="S92" s="16">
        <f>SUM(S88:S91)</f>
        <v>152</v>
      </c>
      <c r="T92" s="17">
        <f>S92/S$92</f>
        <v>1</v>
      </c>
      <c r="U92" s="16"/>
      <c r="V92" s="16">
        <f>SUM(V88:V91)</f>
        <v>191</v>
      </c>
      <c r="W92" s="17">
        <f>V92/V$92</f>
        <v>1</v>
      </c>
      <c r="X92" s="16"/>
      <c r="Y92" s="16">
        <f>SUM(Y88:Y91)</f>
        <v>906</v>
      </c>
      <c r="Z92" s="17">
        <f>Y92/Y$92</f>
        <v>1</v>
      </c>
      <c r="AA92"/>
    </row>
    <row r="93" spans="5:27" ht="12.75">
      <c r="E93" s="6"/>
      <c r="G93" s="1"/>
      <c r="H93" s="6"/>
      <c r="J93" s="1"/>
      <c r="K93" s="6"/>
      <c r="M93" s="1"/>
      <c r="N93" s="6"/>
      <c r="P93" s="1"/>
      <c r="Q93" s="6"/>
      <c r="S93" s="1"/>
      <c r="T93" s="6"/>
      <c r="V93" s="1"/>
      <c r="W93" s="6"/>
      <c r="Y93" s="1"/>
      <c r="Z93" s="6"/>
      <c r="AA93"/>
    </row>
    <row r="94" spans="1:27" ht="41.25" customHeight="1">
      <c r="A94" s="18" t="s">
        <v>98</v>
      </c>
      <c r="C94" s="14"/>
      <c r="D94" s="37" t="s">
        <v>49</v>
      </c>
      <c r="E94" s="37"/>
      <c r="F94" s="14"/>
      <c r="G94" s="38" t="s">
        <v>53</v>
      </c>
      <c r="H94" s="38"/>
      <c r="I94" s="14"/>
      <c r="J94" s="39" t="s">
        <v>54</v>
      </c>
      <c r="K94" s="39"/>
      <c r="L94" s="14"/>
      <c r="M94" s="40" t="s">
        <v>55</v>
      </c>
      <c r="N94" s="40"/>
      <c r="O94" s="14"/>
      <c r="P94" s="41" t="s">
        <v>52</v>
      </c>
      <c r="Q94" s="41"/>
      <c r="R94" s="14"/>
      <c r="S94" s="42" t="s">
        <v>51</v>
      </c>
      <c r="T94" s="42"/>
      <c r="U94" s="14"/>
      <c r="V94" s="43" t="s">
        <v>50</v>
      </c>
      <c r="W94" s="43"/>
      <c r="X94" s="1"/>
      <c r="Y94" s="44" t="s">
        <v>1</v>
      </c>
      <c r="Z94" s="44"/>
      <c r="AA94"/>
    </row>
    <row r="95" spans="3:27" ht="12.75" customHeight="1">
      <c r="C95" s="19"/>
      <c r="D95" s="7" t="s">
        <v>56</v>
      </c>
      <c r="E95" s="7" t="s">
        <v>57</v>
      </c>
      <c r="G95" s="7" t="s">
        <v>56</v>
      </c>
      <c r="H95" s="7" t="s">
        <v>57</v>
      </c>
      <c r="J95" s="7" t="s">
        <v>56</v>
      </c>
      <c r="K95" s="7" t="s">
        <v>57</v>
      </c>
      <c r="M95" s="7" t="s">
        <v>56</v>
      </c>
      <c r="N95" s="7" t="s">
        <v>57</v>
      </c>
      <c r="P95" s="7" t="s">
        <v>56</v>
      </c>
      <c r="Q95" s="7" t="s">
        <v>57</v>
      </c>
      <c r="S95" s="7" t="s">
        <v>56</v>
      </c>
      <c r="T95" s="7" t="s">
        <v>57</v>
      </c>
      <c r="V95" s="7" t="s">
        <v>56</v>
      </c>
      <c r="W95" s="7" t="s">
        <v>57</v>
      </c>
      <c r="Y95" s="7" t="s">
        <v>56</v>
      </c>
      <c r="Z95" s="7" t="s">
        <v>57</v>
      </c>
      <c r="AA95"/>
    </row>
    <row r="96" spans="1:27" ht="12.75">
      <c r="A96" s="24" t="s">
        <v>22</v>
      </c>
      <c r="B96" s="3"/>
      <c r="C96" s="19"/>
      <c r="D96" s="1">
        <v>17</v>
      </c>
      <c r="E96" s="6">
        <f>D96/124</f>
        <v>0.13709677419354838</v>
      </c>
      <c r="G96" s="1">
        <v>19</v>
      </c>
      <c r="H96" s="6">
        <f>G96/G$100</f>
        <v>0.18446601941747573</v>
      </c>
      <c r="J96" s="1">
        <v>14</v>
      </c>
      <c r="K96" s="6">
        <f>J96/J$100</f>
        <v>0.15384615384615385</v>
      </c>
      <c r="M96" s="1">
        <v>31</v>
      </c>
      <c r="N96" s="6">
        <f>M96/M$100</f>
        <v>0.16847826086956522</v>
      </c>
      <c r="P96" s="1">
        <v>7</v>
      </c>
      <c r="Q96" s="6">
        <f>P96/P$100</f>
        <v>0.11864406779661017</v>
      </c>
      <c r="S96" s="1">
        <v>25</v>
      </c>
      <c r="T96" s="6">
        <f>S96/S$100</f>
        <v>0.16666666666666666</v>
      </c>
      <c r="V96" s="1">
        <v>58</v>
      </c>
      <c r="W96" s="6">
        <f>V96/V$100</f>
        <v>0.30526315789473685</v>
      </c>
      <c r="Y96" s="1">
        <v>171</v>
      </c>
      <c r="Z96" s="6">
        <f>Y96/Y$100</f>
        <v>0.1897891231964484</v>
      </c>
      <c r="AA96"/>
    </row>
    <row r="97" spans="1:27" ht="12.75">
      <c r="A97" s="24" t="s">
        <v>23</v>
      </c>
      <c r="B97" s="3"/>
      <c r="D97" s="1">
        <v>87</v>
      </c>
      <c r="E97" s="6">
        <f>D97/124</f>
        <v>0.7016129032258065</v>
      </c>
      <c r="G97" s="1">
        <v>71</v>
      </c>
      <c r="H97" s="6">
        <f aca="true" t="shared" si="7" ref="H97:K100">G97/G$100</f>
        <v>0.6893203883495146</v>
      </c>
      <c r="J97" s="1">
        <v>60</v>
      </c>
      <c r="K97" s="6">
        <f t="shared" si="7"/>
        <v>0.6593406593406593</v>
      </c>
      <c r="M97" s="1">
        <v>95</v>
      </c>
      <c r="N97" s="6">
        <f>M97/M$100</f>
        <v>0.5163043478260869</v>
      </c>
      <c r="P97" s="1">
        <v>39</v>
      </c>
      <c r="Q97" s="6">
        <f>P97/P$100</f>
        <v>0.6610169491525424</v>
      </c>
      <c r="S97" s="1">
        <v>105</v>
      </c>
      <c r="T97" s="6">
        <f>S97/S$100</f>
        <v>0.7</v>
      </c>
      <c r="V97" s="1">
        <v>74</v>
      </c>
      <c r="W97" s="6">
        <f>V97/V$100</f>
        <v>0.3894736842105263</v>
      </c>
      <c r="Y97" s="1">
        <v>531</v>
      </c>
      <c r="Z97" s="6">
        <f>Y97/Y$100</f>
        <v>0.5893451720310766</v>
      </c>
      <c r="AA97"/>
    </row>
    <row r="98" spans="1:27" ht="12.75">
      <c r="A98" s="24" t="s">
        <v>24</v>
      </c>
      <c r="B98" s="3"/>
      <c r="D98" s="1">
        <v>13</v>
      </c>
      <c r="E98" s="6">
        <f>D98/124</f>
        <v>0.10483870967741936</v>
      </c>
      <c r="G98" s="1">
        <v>11</v>
      </c>
      <c r="H98" s="6">
        <f t="shared" si="7"/>
        <v>0.10679611650485436</v>
      </c>
      <c r="J98" s="1">
        <v>11</v>
      </c>
      <c r="K98" s="6">
        <f t="shared" si="7"/>
        <v>0.12087912087912088</v>
      </c>
      <c r="M98" s="1">
        <v>41</v>
      </c>
      <c r="N98" s="6">
        <f>M98/M$100</f>
        <v>0.22282608695652173</v>
      </c>
      <c r="P98" s="1">
        <v>10</v>
      </c>
      <c r="Q98" s="6">
        <f>P98/P$100</f>
        <v>0.1694915254237288</v>
      </c>
      <c r="S98" s="1">
        <v>16</v>
      </c>
      <c r="T98" s="6">
        <f>S98/S$100</f>
        <v>0.10666666666666667</v>
      </c>
      <c r="V98" s="1">
        <v>49</v>
      </c>
      <c r="W98" s="6">
        <f>V98/V$100</f>
        <v>0.2578947368421053</v>
      </c>
      <c r="Y98" s="1">
        <v>151</v>
      </c>
      <c r="Z98" s="6">
        <f>Y98/Y$100</f>
        <v>0.16759156492785793</v>
      </c>
      <c r="AA98"/>
    </row>
    <row r="99" spans="1:27" ht="12.75">
      <c r="A99" s="24" t="s">
        <v>25</v>
      </c>
      <c r="B99" s="3"/>
      <c r="D99" s="1">
        <v>7</v>
      </c>
      <c r="E99" s="6">
        <f>D99/124</f>
        <v>0.056451612903225805</v>
      </c>
      <c r="G99" s="1">
        <v>2</v>
      </c>
      <c r="H99" s="6">
        <f t="shared" si="7"/>
        <v>0.019417475728155338</v>
      </c>
      <c r="J99" s="1">
        <v>6</v>
      </c>
      <c r="K99" s="6">
        <f t="shared" si="7"/>
        <v>0.06593406593406594</v>
      </c>
      <c r="M99" s="1">
        <v>17</v>
      </c>
      <c r="N99" s="6">
        <f>M99/M$100</f>
        <v>0.09239130434782608</v>
      </c>
      <c r="P99" s="1">
        <v>3</v>
      </c>
      <c r="Q99" s="6">
        <f>P99/P$100</f>
        <v>0.05084745762711865</v>
      </c>
      <c r="S99" s="1">
        <v>4</v>
      </c>
      <c r="T99" s="6">
        <f>S99/S$100</f>
        <v>0.02666666666666667</v>
      </c>
      <c r="V99" s="1">
        <v>9</v>
      </c>
      <c r="W99" s="6">
        <f>V99/V$100</f>
        <v>0.04736842105263158</v>
      </c>
      <c r="Y99" s="1">
        <v>48</v>
      </c>
      <c r="Z99" s="6">
        <f>Y99/Y$100</f>
        <v>0.05327413984461709</v>
      </c>
      <c r="AA99"/>
    </row>
    <row r="100" spans="1:27" ht="12.75">
      <c r="A100" s="23" t="s">
        <v>1</v>
      </c>
      <c r="B100" s="15"/>
      <c r="C100" s="16"/>
      <c r="D100" s="16">
        <f>SUM(D96:D99)</f>
        <v>124</v>
      </c>
      <c r="E100" s="17">
        <f>D100/124</f>
        <v>1</v>
      </c>
      <c r="F100" s="16"/>
      <c r="G100" s="16">
        <f>SUM(G96:G99)</f>
        <v>103</v>
      </c>
      <c r="H100" s="17">
        <f t="shared" si="7"/>
        <v>1</v>
      </c>
      <c r="I100" s="16"/>
      <c r="J100" s="16">
        <f>SUM(J96:J99)</f>
        <v>91</v>
      </c>
      <c r="K100" s="17">
        <f t="shared" si="7"/>
        <v>1</v>
      </c>
      <c r="L100" s="16"/>
      <c r="M100" s="16">
        <f>SUM(M96:M99)</f>
        <v>184</v>
      </c>
      <c r="N100" s="17">
        <f>M100/M$100</f>
        <v>1</v>
      </c>
      <c r="O100" s="16"/>
      <c r="P100" s="16">
        <f>SUM(P96:P99)</f>
        <v>59</v>
      </c>
      <c r="Q100" s="17">
        <f>P100/P$100</f>
        <v>1</v>
      </c>
      <c r="R100" s="16"/>
      <c r="S100" s="16">
        <f>SUM(S96:S99)</f>
        <v>150</v>
      </c>
      <c r="T100" s="17">
        <f>S100/S$100</f>
        <v>1</v>
      </c>
      <c r="U100" s="16"/>
      <c r="V100" s="16">
        <f>SUM(V96:V99)</f>
        <v>190</v>
      </c>
      <c r="W100" s="17">
        <f>V100/V$100</f>
        <v>1</v>
      </c>
      <c r="X100" s="16"/>
      <c r="Y100" s="16">
        <f>SUM(Y96:Y99)</f>
        <v>901</v>
      </c>
      <c r="Z100" s="17">
        <f>Y100/Y$100</f>
        <v>1</v>
      </c>
      <c r="AA100"/>
    </row>
    <row r="101" spans="5:27" ht="12.75">
      <c r="E101" s="6"/>
      <c r="G101" s="1"/>
      <c r="H101" s="6"/>
      <c r="J101" s="1"/>
      <c r="K101" s="6"/>
      <c r="M101" s="1"/>
      <c r="N101" s="6"/>
      <c r="P101" s="1"/>
      <c r="Q101" s="6"/>
      <c r="S101" s="1"/>
      <c r="T101" s="6"/>
      <c r="V101" s="1"/>
      <c r="W101" s="6"/>
      <c r="Y101" s="1"/>
      <c r="Z101" s="6"/>
      <c r="AA101"/>
    </row>
    <row r="102" spans="1:27" ht="41.25" customHeight="1">
      <c r="A102" s="18" t="s">
        <v>99</v>
      </c>
      <c r="C102" s="14"/>
      <c r="D102" s="37" t="s">
        <v>49</v>
      </c>
      <c r="E102" s="37"/>
      <c r="F102" s="14"/>
      <c r="G102" s="38" t="s">
        <v>53</v>
      </c>
      <c r="H102" s="38"/>
      <c r="I102" s="14"/>
      <c r="J102" s="39" t="s">
        <v>54</v>
      </c>
      <c r="K102" s="39"/>
      <c r="L102" s="14"/>
      <c r="M102" s="40" t="s">
        <v>55</v>
      </c>
      <c r="N102" s="40"/>
      <c r="O102" s="14"/>
      <c r="P102" s="41" t="s">
        <v>52</v>
      </c>
      <c r="Q102" s="41"/>
      <c r="R102" s="14"/>
      <c r="S102" s="42" t="s">
        <v>51</v>
      </c>
      <c r="T102" s="42"/>
      <c r="U102" s="14"/>
      <c r="V102" s="43" t="s">
        <v>50</v>
      </c>
      <c r="W102" s="43"/>
      <c r="X102" s="1"/>
      <c r="Y102" s="44" t="s">
        <v>1</v>
      </c>
      <c r="Z102" s="44"/>
      <c r="AA102"/>
    </row>
    <row r="103" spans="4:27" ht="12.75" customHeight="1">
      <c r="D103" s="7" t="s">
        <v>56</v>
      </c>
      <c r="E103" s="7" t="s">
        <v>57</v>
      </c>
      <c r="G103" s="7" t="s">
        <v>56</v>
      </c>
      <c r="H103" s="7" t="s">
        <v>57</v>
      </c>
      <c r="J103" s="7" t="s">
        <v>56</v>
      </c>
      <c r="K103" s="7" t="s">
        <v>57</v>
      </c>
      <c r="M103" s="7" t="s">
        <v>56</v>
      </c>
      <c r="N103" s="7" t="s">
        <v>57</v>
      </c>
      <c r="P103" s="7" t="s">
        <v>56</v>
      </c>
      <c r="Q103" s="7" t="s">
        <v>57</v>
      </c>
      <c r="S103" s="7" t="s">
        <v>56</v>
      </c>
      <c r="T103" s="7" t="s">
        <v>57</v>
      </c>
      <c r="V103" s="7" t="s">
        <v>56</v>
      </c>
      <c r="W103" s="7" t="s">
        <v>57</v>
      </c>
      <c r="Y103" s="7" t="s">
        <v>56</v>
      </c>
      <c r="Z103" s="7" t="s">
        <v>57</v>
      </c>
      <c r="AA103"/>
    </row>
    <row r="104" spans="1:27" ht="12.75">
      <c r="A104" s="24" t="s">
        <v>22</v>
      </c>
      <c r="B104" s="3"/>
      <c r="D104" s="1">
        <v>17</v>
      </c>
      <c r="E104" s="6">
        <f>D104/124</f>
        <v>0.13709677419354838</v>
      </c>
      <c r="G104" s="1">
        <v>23</v>
      </c>
      <c r="H104" s="6">
        <f>G104/G$108</f>
        <v>0.22330097087378642</v>
      </c>
      <c r="J104" s="1">
        <v>9</v>
      </c>
      <c r="K104" s="6">
        <f>J104/J$108</f>
        <v>0.09782608695652174</v>
      </c>
      <c r="M104" s="1">
        <v>27</v>
      </c>
      <c r="N104" s="6">
        <f>M104/M$108</f>
        <v>0.14917127071823205</v>
      </c>
      <c r="P104" s="1">
        <v>10</v>
      </c>
      <c r="Q104" s="6">
        <f>P104/P$108</f>
        <v>0.1694915254237288</v>
      </c>
      <c r="S104" s="1">
        <v>20</v>
      </c>
      <c r="T104" s="6">
        <f>S104/S$108</f>
        <v>0.13157894736842105</v>
      </c>
      <c r="V104" s="1">
        <v>70</v>
      </c>
      <c r="W104" s="6">
        <f>V104/V$108</f>
        <v>0.3684210526315789</v>
      </c>
      <c r="Y104" s="1">
        <v>176</v>
      </c>
      <c r="Z104" s="6">
        <f>Y104/Y$108</f>
        <v>0.195338512763596</v>
      </c>
      <c r="AA104"/>
    </row>
    <row r="105" spans="1:27" ht="12.75">
      <c r="A105" s="24" t="s">
        <v>23</v>
      </c>
      <c r="B105" s="3"/>
      <c r="D105" s="1">
        <v>87</v>
      </c>
      <c r="E105" s="6">
        <f>D105/124</f>
        <v>0.7016129032258065</v>
      </c>
      <c r="G105" s="1">
        <v>66</v>
      </c>
      <c r="H105" s="6">
        <f>G105/G$108</f>
        <v>0.6407766990291263</v>
      </c>
      <c r="J105" s="1">
        <v>53</v>
      </c>
      <c r="K105" s="6">
        <f>J105/J$108</f>
        <v>0.5760869565217391</v>
      </c>
      <c r="M105" s="1">
        <v>99</v>
      </c>
      <c r="N105" s="6">
        <f>M105/M$108</f>
        <v>0.5469613259668509</v>
      </c>
      <c r="P105" s="1">
        <v>37</v>
      </c>
      <c r="Q105" s="6">
        <f>P105/P$108</f>
        <v>0.6271186440677966</v>
      </c>
      <c r="S105" s="1">
        <v>97</v>
      </c>
      <c r="T105" s="6">
        <f>S105/S$108</f>
        <v>0.6381578947368421</v>
      </c>
      <c r="V105" s="1">
        <v>90</v>
      </c>
      <c r="W105" s="6">
        <f>V105/V$108</f>
        <v>0.47368421052631576</v>
      </c>
      <c r="Y105" s="1">
        <v>529</v>
      </c>
      <c r="Z105" s="6">
        <f>Y105/Y$108</f>
        <v>0.5871254162042175</v>
      </c>
      <c r="AA105"/>
    </row>
    <row r="106" spans="1:27" ht="12.75">
      <c r="A106" s="24" t="s">
        <v>24</v>
      </c>
      <c r="B106" s="3"/>
      <c r="C106" s="19"/>
      <c r="D106" s="1">
        <v>9</v>
      </c>
      <c r="E106" s="6">
        <f>D106/124</f>
        <v>0.07258064516129033</v>
      </c>
      <c r="G106" s="1">
        <v>5</v>
      </c>
      <c r="H106" s="6">
        <f>G106/G$108</f>
        <v>0.04854368932038835</v>
      </c>
      <c r="J106" s="1">
        <v>11</v>
      </c>
      <c r="K106" s="6">
        <f>J106/J$108</f>
        <v>0.11956521739130435</v>
      </c>
      <c r="M106" s="1">
        <v>35</v>
      </c>
      <c r="N106" s="6">
        <f>M106/M$108</f>
        <v>0.19337016574585636</v>
      </c>
      <c r="P106" s="1">
        <v>7</v>
      </c>
      <c r="Q106" s="6">
        <f>P106/P$108</f>
        <v>0.11864406779661017</v>
      </c>
      <c r="S106" s="1">
        <v>15</v>
      </c>
      <c r="T106" s="6">
        <f>S106/S$108</f>
        <v>0.09868421052631579</v>
      </c>
      <c r="V106" s="1">
        <v>25</v>
      </c>
      <c r="W106" s="6">
        <f>V106/V$108</f>
        <v>0.13157894736842105</v>
      </c>
      <c r="Y106" s="1">
        <v>107</v>
      </c>
      <c r="Z106" s="6">
        <f>Y106/Y$108</f>
        <v>0.11875693673695893</v>
      </c>
      <c r="AA106"/>
    </row>
    <row r="107" spans="1:27" ht="12.75">
      <c r="A107" s="24" t="s">
        <v>25</v>
      </c>
      <c r="B107" s="3"/>
      <c r="C107" s="19"/>
      <c r="D107" s="1">
        <v>11</v>
      </c>
      <c r="E107" s="6">
        <f>D107/124</f>
        <v>0.08870967741935484</v>
      </c>
      <c r="G107" s="1">
        <v>9</v>
      </c>
      <c r="H107" s="6">
        <f>G107/G$108</f>
        <v>0.08737864077669903</v>
      </c>
      <c r="J107" s="1">
        <v>19</v>
      </c>
      <c r="K107" s="6">
        <f>J107/J$108</f>
        <v>0.20652173913043478</v>
      </c>
      <c r="M107" s="1">
        <v>20</v>
      </c>
      <c r="N107" s="6">
        <f>M107/M$108</f>
        <v>0.11049723756906077</v>
      </c>
      <c r="P107" s="1">
        <v>5</v>
      </c>
      <c r="Q107" s="6">
        <f>P107/P$108</f>
        <v>0.0847457627118644</v>
      </c>
      <c r="S107" s="1">
        <v>20</v>
      </c>
      <c r="T107" s="6">
        <f>S107/S$108</f>
        <v>0.13157894736842105</v>
      </c>
      <c r="V107" s="1">
        <v>5</v>
      </c>
      <c r="W107" s="6">
        <f>V107/V$108</f>
        <v>0.02631578947368421</v>
      </c>
      <c r="Y107" s="1">
        <v>89</v>
      </c>
      <c r="Z107" s="6">
        <f>Y107/Y$108</f>
        <v>0.09877913429522753</v>
      </c>
      <c r="AA107"/>
    </row>
    <row r="108" spans="1:27" ht="12.75">
      <c r="A108" s="23" t="s">
        <v>1</v>
      </c>
      <c r="B108" s="15"/>
      <c r="C108" s="16"/>
      <c r="D108" s="16">
        <f>SUM(D104:D107)</f>
        <v>124</v>
      </c>
      <c r="E108" s="17">
        <f>D108/124</f>
        <v>1</v>
      </c>
      <c r="F108" s="16"/>
      <c r="G108" s="16">
        <f>SUM(G104:G107)</f>
        <v>103</v>
      </c>
      <c r="H108" s="17">
        <f>G108/G$108</f>
        <v>1</v>
      </c>
      <c r="I108" s="16"/>
      <c r="J108" s="16">
        <f>SUM(J104:J107)</f>
        <v>92</v>
      </c>
      <c r="K108" s="17">
        <f>J108/J$108</f>
        <v>1</v>
      </c>
      <c r="L108" s="16"/>
      <c r="M108" s="16">
        <f>SUM(M104:M107)</f>
        <v>181</v>
      </c>
      <c r="N108" s="17">
        <f>M108/M$108</f>
        <v>1</v>
      </c>
      <c r="O108" s="16"/>
      <c r="P108" s="16">
        <f>SUM(P104:P107)</f>
        <v>59</v>
      </c>
      <c r="Q108" s="17">
        <f>P108/P$108</f>
        <v>1</v>
      </c>
      <c r="R108" s="16"/>
      <c r="S108" s="16">
        <f>SUM(S104:S107)</f>
        <v>152</v>
      </c>
      <c r="T108" s="17">
        <f>S108/S$108</f>
        <v>1</v>
      </c>
      <c r="U108" s="16"/>
      <c r="V108" s="16">
        <f>SUM(V104:V107)</f>
        <v>190</v>
      </c>
      <c r="W108" s="17">
        <f>V108/V$108</f>
        <v>1</v>
      </c>
      <c r="X108" s="16"/>
      <c r="Y108" s="16">
        <f>SUM(Y104:Y107)</f>
        <v>901</v>
      </c>
      <c r="Z108" s="17">
        <f>Y108/Y$108</f>
        <v>1</v>
      </c>
      <c r="AA108"/>
    </row>
    <row r="109" spans="3:27" ht="12.75">
      <c r="C109" s="19"/>
      <c r="E109" s="6"/>
      <c r="G109" s="1"/>
      <c r="H109" s="6"/>
      <c r="J109" s="1"/>
      <c r="K109" s="6"/>
      <c r="M109" s="1"/>
      <c r="N109" s="6"/>
      <c r="P109" s="1"/>
      <c r="Q109" s="6"/>
      <c r="S109" s="1"/>
      <c r="T109" s="6"/>
      <c r="V109" s="1"/>
      <c r="W109" s="6"/>
      <c r="Y109" s="1"/>
      <c r="Z109" s="6"/>
      <c r="AA109"/>
    </row>
    <row r="110" spans="1:27" ht="41.25" customHeight="1">
      <c r="A110" s="18" t="s">
        <v>100</v>
      </c>
      <c r="C110" s="14"/>
      <c r="D110" s="37" t="s">
        <v>49</v>
      </c>
      <c r="E110" s="37"/>
      <c r="F110" s="14"/>
      <c r="G110" s="38" t="s">
        <v>53</v>
      </c>
      <c r="H110" s="38"/>
      <c r="I110" s="14"/>
      <c r="J110" s="39" t="s">
        <v>54</v>
      </c>
      <c r="K110" s="39"/>
      <c r="L110" s="14"/>
      <c r="M110" s="40" t="s">
        <v>55</v>
      </c>
      <c r="N110" s="40"/>
      <c r="O110" s="14"/>
      <c r="P110" s="41" t="s">
        <v>52</v>
      </c>
      <c r="Q110" s="41"/>
      <c r="R110" s="14"/>
      <c r="S110" s="42" t="s">
        <v>51</v>
      </c>
      <c r="T110" s="42"/>
      <c r="U110" s="14"/>
      <c r="V110" s="43" t="s">
        <v>50</v>
      </c>
      <c r="W110" s="43"/>
      <c r="X110" s="1"/>
      <c r="Y110" s="44" t="s">
        <v>1</v>
      </c>
      <c r="Z110" s="44"/>
      <c r="AA110"/>
    </row>
    <row r="111" spans="3:27" ht="12.75" customHeight="1">
      <c r="C111" s="19"/>
      <c r="D111" s="7" t="s">
        <v>56</v>
      </c>
      <c r="E111" s="7" t="s">
        <v>57</v>
      </c>
      <c r="G111" s="7" t="s">
        <v>56</v>
      </c>
      <c r="H111" s="7" t="s">
        <v>57</v>
      </c>
      <c r="J111" s="7" t="s">
        <v>56</v>
      </c>
      <c r="K111" s="7" t="s">
        <v>57</v>
      </c>
      <c r="M111" s="7" t="s">
        <v>56</v>
      </c>
      <c r="N111" s="7" t="s">
        <v>57</v>
      </c>
      <c r="P111" s="7" t="s">
        <v>56</v>
      </c>
      <c r="Q111" s="7" t="s">
        <v>57</v>
      </c>
      <c r="S111" s="7" t="s">
        <v>56</v>
      </c>
      <c r="T111" s="7" t="s">
        <v>57</v>
      </c>
      <c r="V111" s="7" t="s">
        <v>56</v>
      </c>
      <c r="W111" s="7" t="s">
        <v>57</v>
      </c>
      <c r="Y111" s="7" t="s">
        <v>56</v>
      </c>
      <c r="Z111" s="7" t="s">
        <v>57</v>
      </c>
      <c r="AA111"/>
    </row>
    <row r="112" spans="1:27" ht="12.75">
      <c r="A112" s="24" t="s">
        <v>22</v>
      </c>
      <c r="B112" s="3"/>
      <c r="C112" s="19"/>
      <c r="D112" s="1">
        <v>14</v>
      </c>
      <c r="E112" s="6">
        <f>D112/123</f>
        <v>0.11382113821138211</v>
      </c>
      <c r="G112" s="1">
        <v>18</v>
      </c>
      <c r="H112" s="6">
        <f>G112/G$116</f>
        <v>0.17475728155339806</v>
      </c>
      <c r="J112" s="1">
        <v>8</v>
      </c>
      <c r="K112" s="6">
        <f>J112/J$116</f>
        <v>0.08791208791208792</v>
      </c>
      <c r="M112" s="1">
        <v>36</v>
      </c>
      <c r="N112" s="6">
        <f>M112/M$116</f>
        <v>0.19672131147540983</v>
      </c>
      <c r="P112" s="1">
        <v>12</v>
      </c>
      <c r="Q112" s="6">
        <f>P112/P$116</f>
        <v>0.20689655172413793</v>
      </c>
      <c r="S112" s="1">
        <v>18</v>
      </c>
      <c r="T112" s="6">
        <f>S112/S$116</f>
        <v>0.11842105263157894</v>
      </c>
      <c r="V112" s="1">
        <v>87</v>
      </c>
      <c r="W112" s="6">
        <f>V112/V$116</f>
        <v>0.45549738219895286</v>
      </c>
      <c r="Y112" s="1">
        <v>193</v>
      </c>
      <c r="Z112" s="6">
        <f>Y112/Y$116</f>
        <v>0.2142064372918979</v>
      </c>
      <c r="AA112"/>
    </row>
    <row r="113" spans="1:27" ht="12.75">
      <c r="A113" s="24" t="s">
        <v>23</v>
      </c>
      <c r="B113" s="3"/>
      <c r="C113" s="19"/>
      <c r="D113" s="1">
        <v>27</v>
      </c>
      <c r="E113" s="6">
        <f>D113/123</f>
        <v>0.21951219512195122</v>
      </c>
      <c r="G113" s="1">
        <v>16</v>
      </c>
      <c r="H113" s="6">
        <f aca="true" t="shared" si="8" ref="H113:K116">G113/G$116</f>
        <v>0.1553398058252427</v>
      </c>
      <c r="J113" s="1">
        <v>7</v>
      </c>
      <c r="K113" s="6">
        <f t="shared" si="8"/>
        <v>0.07692307692307693</v>
      </c>
      <c r="M113" s="1">
        <v>53</v>
      </c>
      <c r="N113" s="6">
        <f>M113/M$116</f>
        <v>0.2896174863387978</v>
      </c>
      <c r="P113" s="1">
        <v>12</v>
      </c>
      <c r="Q113" s="6">
        <f>P113/P$116</f>
        <v>0.20689655172413793</v>
      </c>
      <c r="S113" s="1">
        <v>23</v>
      </c>
      <c r="T113" s="6">
        <f>S113/S$116</f>
        <v>0.1513157894736842</v>
      </c>
      <c r="V113" s="1">
        <v>26</v>
      </c>
      <c r="W113" s="6">
        <f>V113/V$116</f>
        <v>0.13612565445026178</v>
      </c>
      <c r="Y113" s="1">
        <v>164</v>
      </c>
      <c r="Z113" s="6">
        <f>Y113/Y$116</f>
        <v>0.18201997780244172</v>
      </c>
      <c r="AA113"/>
    </row>
    <row r="114" spans="1:27" ht="12.75">
      <c r="A114" s="24" t="s">
        <v>24</v>
      </c>
      <c r="B114" s="3"/>
      <c r="C114" s="19"/>
      <c r="D114" s="1">
        <v>51</v>
      </c>
      <c r="E114" s="6">
        <f>D114/123</f>
        <v>0.4146341463414634</v>
      </c>
      <c r="G114" s="1">
        <v>40</v>
      </c>
      <c r="H114" s="6">
        <f t="shared" si="8"/>
        <v>0.3883495145631068</v>
      </c>
      <c r="J114" s="1">
        <v>48</v>
      </c>
      <c r="K114" s="6">
        <f t="shared" si="8"/>
        <v>0.5274725274725275</v>
      </c>
      <c r="M114" s="1">
        <v>73</v>
      </c>
      <c r="N114" s="6">
        <f>M114/M$116</f>
        <v>0.3989071038251366</v>
      </c>
      <c r="P114" s="1">
        <v>28</v>
      </c>
      <c r="Q114" s="6">
        <f>P114/P$116</f>
        <v>0.4827586206896552</v>
      </c>
      <c r="S114" s="1">
        <v>69</v>
      </c>
      <c r="T114" s="6">
        <f>S114/S$116</f>
        <v>0.45394736842105265</v>
      </c>
      <c r="V114" s="1">
        <v>73</v>
      </c>
      <c r="W114" s="6">
        <f>V114/V$116</f>
        <v>0.38219895287958117</v>
      </c>
      <c r="Y114" s="1">
        <v>382</v>
      </c>
      <c r="Z114" s="6">
        <f>Y114/Y$116</f>
        <v>0.4239733629300777</v>
      </c>
      <c r="AA114"/>
    </row>
    <row r="115" spans="1:27" ht="12.75">
      <c r="A115" s="24" t="s">
        <v>25</v>
      </c>
      <c r="B115" s="3"/>
      <c r="D115" s="1">
        <v>31</v>
      </c>
      <c r="E115" s="6">
        <f>D115/123</f>
        <v>0.25203252032520324</v>
      </c>
      <c r="G115" s="1">
        <v>29</v>
      </c>
      <c r="H115" s="6">
        <f t="shared" si="8"/>
        <v>0.2815533980582524</v>
      </c>
      <c r="J115" s="1">
        <v>28</v>
      </c>
      <c r="K115" s="6">
        <f t="shared" si="8"/>
        <v>0.3076923076923077</v>
      </c>
      <c r="M115" s="1">
        <v>21</v>
      </c>
      <c r="N115" s="6">
        <f>M115/M$116</f>
        <v>0.11475409836065574</v>
      </c>
      <c r="P115" s="1">
        <v>6</v>
      </c>
      <c r="Q115" s="6">
        <f>P115/P$116</f>
        <v>0.10344827586206896</v>
      </c>
      <c r="S115" s="1">
        <v>42</v>
      </c>
      <c r="T115" s="6">
        <f>S115/S$116</f>
        <v>0.27631578947368424</v>
      </c>
      <c r="V115" s="1">
        <v>5</v>
      </c>
      <c r="W115" s="6">
        <f>V115/V$116</f>
        <v>0.02617801047120419</v>
      </c>
      <c r="Y115" s="1">
        <v>162</v>
      </c>
      <c r="Z115" s="6">
        <f>Y115/Y$116</f>
        <v>0.17980022197558268</v>
      </c>
      <c r="AA115"/>
    </row>
    <row r="116" spans="1:27" ht="12.75">
      <c r="A116" s="23" t="s">
        <v>1</v>
      </c>
      <c r="B116" s="15"/>
      <c r="C116" s="16"/>
      <c r="D116" s="16">
        <f>SUM(D112:D115)</f>
        <v>123</v>
      </c>
      <c r="E116" s="17">
        <f>D116/123</f>
        <v>1</v>
      </c>
      <c r="F116" s="16"/>
      <c r="G116" s="16">
        <f>SUM(G112:G115)</f>
        <v>103</v>
      </c>
      <c r="H116" s="17">
        <f t="shared" si="8"/>
        <v>1</v>
      </c>
      <c r="I116" s="16"/>
      <c r="J116" s="16">
        <f>SUM(J112:J115)</f>
        <v>91</v>
      </c>
      <c r="K116" s="17">
        <f t="shared" si="8"/>
        <v>1</v>
      </c>
      <c r="L116" s="16"/>
      <c r="M116" s="16">
        <f>SUM(M112:M115)</f>
        <v>183</v>
      </c>
      <c r="N116" s="17">
        <f>M116/M$116</f>
        <v>1</v>
      </c>
      <c r="O116" s="16"/>
      <c r="P116" s="16">
        <f>SUM(P112:P115)</f>
        <v>58</v>
      </c>
      <c r="Q116" s="17">
        <f>P116/P$116</f>
        <v>1</v>
      </c>
      <c r="R116" s="16"/>
      <c r="S116" s="16">
        <f>SUM(S112:S115)</f>
        <v>152</v>
      </c>
      <c r="T116" s="17">
        <f>S116/S$116</f>
        <v>1</v>
      </c>
      <c r="U116" s="16"/>
      <c r="V116" s="16">
        <f>SUM(V112:V115)</f>
        <v>191</v>
      </c>
      <c r="W116" s="17">
        <f>V116/V$116</f>
        <v>1</v>
      </c>
      <c r="X116" s="16"/>
      <c r="Y116" s="16">
        <f>SUM(Y112:Y115)</f>
        <v>901</v>
      </c>
      <c r="Z116" s="17">
        <f>Y116/Y$116</f>
        <v>1</v>
      </c>
      <c r="AA116"/>
    </row>
    <row r="117" spans="5:27" ht="12.75">
      <c r="E117" s="6"/>
      <c r="G117" s="1"/>
      <c r="H117" s="6"/>
      <c r="J117" s="1"/>
      <c r="K117" s="6"/>
      <c r="M117" s="1"/>
      <c r="N117" s="6"/>
      <c r="P117" s="1"/>
      <c r="Q117" s="6"/>
      <c r="S117" s="1"/>
      <c r="T117" s="6"/>
      <c r="V117" s="1"/>
      <c r="W117" s="6"/>
      <c r="Y117" s="1"/>
      <c r="Z117" s="6"/>
      <c r="AA117"/>
    </row>
  </sheetData>
  <sheetProtection/>
  <mergeCells count="114">
    <mergeCell ref="A2:H2"/>
    <mergeCell ref="A52:H52"/>
    <mergeCell ref="P110:Q110"/>
    <mergeCell ref="S110:T110"/>
    <mergeCell ref="V110:W110"/>
    <mergeCell ref="Y110:Z110"/>
    <mergeCell ref="P102:Q102"/>
    <mergeCell ref="S102:T102"/>
    <mergeCell ref="V102:W102"/>
    <mergeCell ref="Y102:Z102"/>
    <mergeCell ref="D102:E102"/>
    <mergeCell ref="G102:H102"/>
    <mergeCell ref="J102:K102"/>
    <mergeCell ref="M102:N102"/>
    <mergeCell ref="D110:E110"/>
    <mergeCell ref="G110:H110"/>
    <mergeCell ref="J110:K110"/>
    <mergeCell ref="M110:N110"/>
    <mergeCell ref="V86:W86"/>
    <mergeCell ref="Y86:Z86"/>
    <mergeCell ref="D94:E94"/>
    <mergeCell ref="G94:H94"/>
    <mergeCell ref="J94:K94"/>
    <mergeCell ref="M94:N94"/>
    <mergeCell ref="P94:Q94"/>
    <mergeCell ref="S94:T94"/>
    <mergeCell ref="V94:W94"/>
    <mergeCell ref="Y94:Z94"/>
    <mergeCell ref="D86:E86"/>
    <mergeCell ref="G86:H86"/>
    <mergeCell ref="J86:K86"/>
    <mergeCell ref="M86:N86"/>
    <mergeCell ref="P86:Q86"/>
    <mergeCell ref="S86:T86"/>
    <mergeCell ref="V70:W70"/>
    <mergeCell ref="Y70:Z70"/>
    <mergeCell ref="D78:E78"/>
    <mergeCell ref="G78:H78"/>
    <mergeCell ref="J78:K78"/>
    <mergeCell ref="M78:N78"/>
    <mergeCell ref="P78:Q78"/>
    <mergeCell ref="S78:T78"/>
    <mergeCell ref="V78:W78"/>
    <mergeCell ref="Y78:Z78"/>
    <mergeCell ref="D70:E70"/>
    <mergeCell ref="G70:H70"/>
    <mergeCell ref="J70:K70"/>
    <mergeCell ref="M70:N70"/>
    <mergeCell ref="P70:Q70"/>
    <mergeCell ref="S70:T70"/>
    <mergeCell ref="V54:W54"/>
    <mergeCell ref="Y54:Z54"/>
    <mergeCell ref="D62:E62"/>
    <mergeCell ref="G62:H62"/>
    <mergeCell ref="J62:K62"/>
    <mergeCell ref="M62:N62"/>
    <mergeCell ref="P62:Q62"/>
    <mergeCell ref="S62:T62"/>
    <mergeCell ref="V62:W62"/>
    <mergeCell ref="Y62:Z62"/>
    <mergeCell ref="D54:E54"/>
    <mergeCell ref="G54:H54"/>
    <mergeCell ref="J54:K54"/>
    <mergeCell ref="M54:N54"/>
    <mergeCell ref="P54:Q54"/>
    <mergeCell ref="S54:T54"/>
    <mergeCell ref="V36:W36"/>
    <mergeCell ref="Y36:Z36"/>
    <mergeCell ref="D44:E44"/>
    <mergeCell ref="G44:H44"/>
    <mergeCell ref="J44:K44"/>
    <mergeCell ref="M44:N44"/>
    <mergeCell ref="P44:Q44"/>
    <mergeCell ref="S44:T44"/>
    <mergeCell ref="V44:W44"/>
    <mergeCell ref="Y44:Z44"/>
    <mergeCell ref="D36:E36"/>
    <mergeCell ref="G36:H36"/>
    <mergeCell ref="J36:K36"/>
    <mergeCell ref="M36:N36"/>
    <mergeCell ref="P36:Q36"/>
    <mergeCell ref="S36:T36"/>
    <mergeCell ref="V20:W20"/>
    <mergeCell ref="Y20:Z20"/>
    <mergeCell ref="D28:E28"/>
    <mergeCell ref="G28:H28"/>
    <mergeCell ref="J28:K28"/>
    <mergeCell ref="M28:N28"/>
    <mergeCell ref="P28:Q28"/>
    <mergeCell ref="S28:T28"/>
    <mergeCell ref="V28:W28"/>
    <mergeCell ref="Y28:Z28"/>
    <mergeCell ref="D20:E20"/>
    <mergeCell ref="G20:H20"/>
    <mergeCell ref="J20:K20"/>
    <mergeCell ref="M20:N20"/>
    <mergeCell ref="P20:Q20"/>
    <mergeCell ref="S20:T20"/>
    <mergeCell ref="V4:W4"/>
    <mergeCell ref="Y4:Z4"/>
    <mergeCell ref="D12:E12"/>
    <mergeCell ref="G12:H12"/>
    <mergeCell ref="J12:K12"/>
    <mergeCell ref="M12:N12"/>
    <mergeCell ref="P12:Q12"/>
    <mergeCell ref="S12:T12"/>
    <mergeCell ref="V12:W12"/>
    <mergeCell ref="Y12:Z12"/>
    <mergeCell ref="D4:E4"/>
    <mergeCell ref="G4:H4"/>
    <mergeCell ref="J4:K4"/>
    <mergeCell ref="M4:N4"/>
    <mergeCell ref="P4:Q4"/>
    <mergeCell ref="S4:T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1" spans="1:27" ht="15">
      <c r="A1" s="26"/>
      <c r="B1" s="4"/>
      <c r="C1" s="4"/>
      <c r="D1" s="4"/>
      <c r="E1" s="4"/>
      <c r="F1" s="4"/>
      <c r="G1" s="4"/>
      <c r="H1" s="4"/>
      <c r="J1" s="1"/>
      <c r="K1" s="6"/>
      <c r="M1" s="1"/>
      <c r="N1" s="6"/>
      <c r="P1" s="1"/>
      <c r="Q1" s="6"/>
      <c r="S1" s="1"/>
      <c r="T1" s="6"/>
      <c r="V1" s="1"/>
      <c r="W1" s="6"/>
      <c r="Y1" s="1"/>
      <c r="Z1" s="6"/>
      <c r="AA1"/>
    </row>
    <row r="2" spans="1:27" ht="12.75">
      <c r="A2" s="45" t="s">
        <v>144</v>
      </c>
      <c r="B2" s="46"/>
      <c r="C2" s="46"/>
      <c r="D2" s="46"/>
      <c r="E2" s="46"/>
      <c r="F2" s="46"/>
      <c r="G2" s="46"/>
      <c r="H2" s="46"/>
      <c r="J2" s="1"/>
      <c r="K2" s="6"/>
      <c r="M2" s="1"/>
      <c r="N2" s="6"/>
      <c r="P2" s="1"/>
      <c r="Q2" s="6"/>
      <c r="S2" s="1"/>
      <c r="T2" s="6"/>
      <c r="V2" s="1"/>
      <c r="W2" s="6"/>
      <c r="Y2" s="1"/>
      <c r="Z2" s="6"/>
      <c r="AA2"/>
    </row>
    <row r="3" spans="1:27" ht="15">
      <c r="A3" s="26"/>
      <c r="B3" s="4"/>
      <c r="C3" s="4"/>
      <c r="D3" s="4"/>
      <c r="E3" s="4"/>
      <c r="F3" s="4"/>
      <c r="G3" s="4"/>
      <c r="H3" s="4"/>
      <c r="J3" s="1"/>
      <c r="K3" s="6"/>
      <c r="M3" s="1"/>
      <c r="N3" s="6"/>
      <c r="P3" s="1"/>
      <c r="Q3" s="6"/>
      <c r="S3" s="1"/>
      <c r="T3" s="6"/>
      <c r="V3" s="1"/>
      <c r="W3" s="6"/>
      <c r="Y3" s="1"/>
      <c r="Z3" s="6"/>
      <c r="AA3"/>
    </row>
    <row r="4" spans="1:27" ht="41.25" customHeight="1">
      <c r="A4" s="18" t="s">
        <v>101</v>
      </c>
      <c r="C4" s="14"/>
      <c r="D4" s="37" t="s">
        <v>49</v>
      </c>
      <c r="E4" s="37"/>
      <c r="F4" s="14"/>
      <c r="G4" s="38" t="s">
        <v>53</v>
      </c>
      <c r="H4" s="38"/>
      <c r="I4" s="14"/>
      <c r="J4" s="39" t="s">
        <v>54</v>
      </c>
      <c r="K4" s="39"/>
      <c r="L4" s="14"/>
      <c r="M4" s="40" t="s">
        <v>55</v>
      </c>
      <c r="N4" s="40"/>
      <c r="O4" s="14"/>
      <c r="P4" s="41" t="s">
        <v>52</v>
      </c>
      <c r="Q4" s="41"/>
      <c r="R4" s="14"/>
      <c r="S4" s="42" t="s">
        <v>51</v>
      </c>
      <c r="T4" s="42"/>
      <c r="U4" s="14"/>
      <c r="V4" s="43" t="s">
        <v>50</v>
      </c>
      <c r="W4" s="43"/>
      <c r="X4" s="1"/>
      <c r="Y4" s="44" t="s">
        <v>1</v>
      </c>
      <c r="Z4" s="44"/>
      <c r="AA4"/>
    </row>
    <row r="5" spans="2:27" ht="12.75" customHeight="1">
      <c r="B5" s="3"/>
      <c r="C5" s="19"/>
      <c r="D5" s="7" t="s">
        <v>56</v>
      </c>
      <c r="E5" s="7" t="s">
        <v>57</v>
      </c>
      <c r="G5" s="7" t="s">
        <v>56</v>
      </c>
      <c r="H5" s="7" t="s">
        <v>57</v>
      </c>
      <c r="J5" s="7" t="s">
        <v>56</v>
      </c>
      <c r="K5" s="7" t="s">
        <v>57</v>
      </c>
      <c r="M5" s="7" t="s">
        <v>56</v>
      </c>
      <c r="N5" s="7" t="s">
        <v>57</v>
      </c>
      <c r="P5" s="7" t="s">
        <v>56</v>
      </c>
      <c r="Q5" s="7" t="s">
        <v>57</v>
      </c>
      <c r="S5" s="7" t="s">
        <v>56</v>
      </c>
      <c r="T5" s="7" t="s">
        <v>57</v>
      </c>
      <c r="V5" s="7" t="s">
        <v>56</v>
      </c>
      <c r="W5" s="7" t="s">
        <v>57</v>
      </c>
      <c r="Y5" s="7" t="s">
        <v>56</v>
      </c>
      <c r="Z5" s="7" t="s">
        <v>57</v>
      </c>
      <c r="AA5"/>
    </row>
    <row r="6" spans="1:27" ht="12.75">
      <c r="A6" s="24" t="s">
        <v>35</v>
      </c>
      <c r="B6" s="3"/>
      <c r="C6" s="19"/>
      <c r="D6" s="1">
        <v>1</v>
      </c>
      <c r="E6" s="6">
        <f>D6/124</f>
        <v>0.008064516129032258</v>
      </c>
      <c r="G6" s="1">
        <v>4</v>
      </c>
      <c r="H6" s="6">
        <f>G6/G$13</f>
        <v>0.038461538461538464</v>
      </c>
      <c r="J6" s="1">
        <v>1</v>
      </c>
      <c r="K6" s="6">
        <f aca="true" t="shared" si="0" ref="K6:K13">J6/J$13</f>
        <v>0.01098901098901099</v>
      </c>
      <c r="M6" s="1">
        <v>4</v>
      </c>
      <c r="N6" s="6">
        <f aca="true" t="shared" si="1" ref="N6:N13">M6/M$13</f>
        <v>0.02185792349726776</v>
      </c>
      <c r="P6" s="1">
        <v>2</v>
      </c>
      <c r="Q6" s="6">
        <f aca="true" t="shared" si="2" ref="Q6:Q13">P6/P$13</f>
        <v>0.03508771929824561</v>
      </c>
      <c r="S6" s="1">
        <v>3</v>
      </c>
      <c r="T6" s="6">
        <f aca="true" t="shared" si="3" ref="T6:T13">S6/S$13</f>
        <v>0.019736842105263157</v>
      </c>
      <c r="V6" s="1">
        <v>2</v>
      </c>
      <c r="W6" s="6">
        <f aca="true" t="shared" si="4" ref="W6:W13">V6/V$13</f>
        <v>0.010471204188481676</v>
      </c>
      <c r="Y6" s="1">
        <v>17</v>
      </c>
      <c r="Z6" s="6">
        <f aca="true" t="shared" si="5" ref="Z6:Z13">Y6/Y$13</f>
        <v>0.018847006651884702</v>
      </c>
      <c r="AA6"/>
    </row>
    <row r="7" spans="1:27" ht="12.75">
      <c r="A7" s="21">
        <v>2</v>
      </c>
      <c r="C7" s="19"/>
      <c r="D7" s="1">
        <v>3</v>
      </c>
      <c r="E7" s="6">
        <f aca="true" t="shared" si="6" ref="E7:E13">D7/124</f>
        <v>0.024193548387096774</v>
      </c>
      <c r="G7" s="1">
        <v>2</v>
      </c>
      <c r="H7" s="6">
        <f aca="true" t="shared" si="7" ref="H7:H13">G7/G$13</f>
        <v>0.019230769230769232</v>
      </c>
      <c r="J7" s="1">
        <v>4</v>
      </c>
      <c r="K7" s="6">
        <f t="shared" si="0"/>
        <v>0.04395604395604396</v>
      </c>
      <c r="M7" s="1">
        <v>3</v>
      </c>
      <c r="N7" s="6">
        <f t="shared" si="1"/>
        <v>0.01639344262295082</v>
      </c>
      <c r="P7" s="1"/>
      <c r="Q7" s="6">
        <f t="shared" si="2"/>
        <v>0</v>
      </c>
      <c r="S7" s="1">
        <v>1</v>
      </c>
      <c r="T7" s="6">
        <f t="shared" si="3"/>
        <v>0.006578947368421052</v>
      </c>
      <c r="V7" s="1">
        <v>9</v>
      </c>
      <c r="W7" s="6">
        <f t="shared" si="4"/>
        <v>0.04712041884816754</v>
      </c>
      <c r="Y7" s="1">
        <v>22</v>
      </c>
      <c r="Z7" s="6">
        <f t="shared" si="5"/>
        <v>0.024390243902439025</v>
      </c>
      <c r="AA7"/>
    </row>
    <row r="8" spans="1:27" ht="12.75">
      <c r="A8" s="21">
        <v>3</v>
      </c>
      <c r="C8" s="19"/>
      <c r="D8" s="1">
        <v>8</v>
      </c>
      <c r="E8" s="6">
        <f t="shared" si="6"/>
        <v>0.06451612903225806</v>
      </c>
      <c r="G8" s="1">
        <v>6</v>
      </c>
      <c r="H8" s="6">
        <f t="shared" si="7"/>
        <v>0.057692307692307696</v>
      </c>
      <c r="J8" s="1">
        <v>6</v>
      </c>
      <c r="K8" s="6">
        <f t="shared" si="0"/>
        <v>0.06593406593406594</v>
      </c>
      <c r="M8" s="1">
        <v>12</v>
      </c>
      <c r="N8" s="6">
        <f t="shared" si="1"/>
        <v>0.06557377049180328</v>
      </c>
      <c r="P8" s="1">
        <v>1</v>
      </c>
      <c r="Q8" s="6">
        <f t="shared" si="2"/>
        <v>0.017543859649122806</v>
      </c>
      <c r="S8" s="1">
        <v>13</v>
      </c>
      <c r="T8" s="6">
        <f t="shared" si="3"/>
        <v>0.08552631578947369</v>
      </c>
      <c r="V8" s="1">
        <v>14</v>
      </c>
      <c r="W8" s="6">
        <f t="shared" si="4"/>
        <v>0.07329842931937172</v>
      </c>
      <c r="Y8" s="1">
        <v>60</v>
      </c>
      <c r="Z8" s="6">
        <f t="shared" si="5"/>
        <v>0.06651884700665188</v>
      </c>
      <c r="AA8"/>
    </row>
    <row r="9" spans="1:27" ht="12.75">
      <c r="A9" s="21">
        <v>4</v>
      </c>
      <c r="C9" s="19"/>
      <c r="D9" s="1">
        <v>12</v>
      </c>
      <c r="E9" s="6">
        <f t="shared" si="6"/>
        <v>0.0967741935483871</v>
      </c>
      <c r="G9" s="1">
        <v>16</v>
      </c>
      <c r="H9" s="6">
        <f t="shared" si="7"/>
        <v>0.15384615384615385</v>
      </c>
      <c r="J9" s="1">
        <v>14</v>
      </c>
      <c r="K9" s="6">
        <f t="shared" si="0"/>
        <v>0.15384615384615385</v>
      </c>
      <c r="M9" s="1">
        <v>25</v>
      </c>
      <c r="N9" s="6">
        <f t="shared" si="1"/>
        <v>0.1366120218579235</v>
      </c>
      <c r="P9" s="1">
        <v>3</v>
      </c>
      <c r="Q9" s="6">
        <f t="shared" si="2"/>
        <v>0.05263157894736842</v>
      </c>
      <c r="S9" s="1">
        <v>15</v>
      </c>
      <c r="T9" s="6">
        <f t="shared" si="3"/>
        <v>0.09868421052631579</v>
      </c>
      <c r="V9" s="1">
        <v>34</v>
      </c>
      <c r="W9" s="6">
        <f t="shared" si="4"/>
        <v>0.17801047120418848</v>
      </c>
      <c r="Y9" s="1">
        <v>119</v>
      </c>
      <c r="Z9" s="6">
        <f t="shared" si="5"/>
        <v>0.1319290465631929</v>
      </c>
      <c r="AA9"/>
    </row>
    <row r="10" spans="1:27" ht="12.75">
      <c r="A10" s="21">
        <v>5</v>
      </c>
      <c r="C10" s="19"/>
      <c r="D10" s="1">
        <v>25</v>
      </c>
      <c r="E10" s="6">
        <f t="shared" si="6"/>
        <v>0.20161290322580644</v>
      </c>
      <c r="G10" s="1">
        <v>22</v>
      </c>
      <c r="H10" s="6">
        <f t="shared" si="7"/>
        <v>0.21153846153846154</v>
      </c>
      <c r="J10" s="1">
        <v>22</v>
      </c>
      <c r="K10" s="6">
        <f t="shared" si="0"/>
        <v>0.24175824175824176</v>
      </c>
      <c r="M10" s="1">
        <v>45</v>
      </c>
      <c r="N10" s="6">
        <f t="shared" si="1"/>
        <v>0.2459016393442623</v>
      </c>
      <c r="P10" s="1">
        <v>11</v>
      </c>
      <c r="Q10" s="6">
        <f t="shared" si="2"/>
        <v>0.19298245614035087</v>
      </c>
      <c r="S10" s="1">
        <v>44</v>
      </c>
      <c r="T10" s="6">
        <f t="shared" si="3"/>
        <v>0.2894736842105263</v>
      </c>
      <c r="V10" s="1">
        <v>50</v>
      </c>
      <c r="W10" s="6">
        <f t="shared" si="4"/>
        <v>0.2617801047120419</v>
      </c>
      <c r="Y10" s="1">
        <v>219</v>
      </c>
      <c r="Z10" s="6">
        <f t="shared" si="5"/>
        <v>0.24279379157427938</v>
      </c>
      <c r="AA10"/>
    </row>
    <row r="11" spans="1:27" ht="12.75">
      <c r="A11" s="21">
        <v>6</v>
      </c>
      <c r="C11" s="19"/>
      <c r="D11" s="1">
        <v>46</v>
      </c>
      <c r="E11" s="6">
        <f t="shared" si="6"/>
        <v>0.3709677419354839</v>
      </c>
      <c r="G11" s="1">
        <v>29</v>
      </c>
      <c r="H11" s="6">
        <f t="shared" si="7"/>
        <v>0.27884615384615385</v>
      </c>
      <c r="J11" s="1">
        <v>28</v>
      </c>
      <c r="K11" s="6">
        <f t="shared" si="0"/>
        <v>0.3076923076923077</v>
      </c>
      <c r="M11" s="1">
        <v>51</v>
      </c>
      <c r="N11" s="6">
        <f t="shared" si="1"/>
        <v>0.2786885245901639</v>
      </c>
      <c r="P11" s="1">
        <v>29</v>
      </c>
      <c r="Q11" s="6">
        <f t="shared" si="2"/>
        <v>0.5087719298245614</v>
      </c>
      <c r="S11" s="1">
        <v>45</v>
      </c>
      <c r="T11" s="6">
        <f t="shared" si="3"/>
        <v>0.29605263157894735</v>
      </c>
      <c r="V11" s="1">
        <v>51</v>
      </c>
      <c r="W11" s="6">
        <f t="shared" si="4"/>
        <v>0.2670157068062827</v>
      </c>
      <c r="Y11" s="1">
        <v>279</v>
      </c>
      <c r="Z11" s="6">
        <f t="shared" si="5"/>
        <v>0.3093126385809313</v>
      </c>
      <c r="AA11"/>
    </row>
    <row r="12" spans="1:27" ht="12.75">
      <c r="A12" s="24" t="s">
        <v>36</v>
      </c>
      <c r="B12" s="3"/>
      <c r="C12" s="19"/>
      <c r="D12" s="1">
        <v>29</v>
      </c>
      <c r="E12" s="6">
        <f t="shared" si="6"/>
        <v>0.23387096774193547</v>
      </c>
      <c r="G12" s="1">
        <v>25</v>
      </c>
      <c r="H12" s="6">
        <f t="shared" si="7"/>
        <v>0.2403846153846154</v>
      </c>
      <c r="J12" s="1">
        <v>16</v>
      </c>
      <c r="K12" s="6">
        <f t="shared" si="0"/>
        <v>0.17582417582417584</v>
      </c>
      <c r="M12" s="1">
        <v>43</v>
      </c>
      <c r="N12" s="6">
        <f t="shared" si="1"/>
        <v>0.23497267759562843</v>
      </c>
      <c r="P12" s="1">
        <v>11</v>
      </c>
      <c r="Q12" s="6">
        <f t="shared" si="2"/>
        <v>0.19298245614035087</v>
      </c>
      <c r="S12" s="1">
        <v>31</v>
      </c>
      <c r="T12" s="6">
        <f t="shared" si="3"/>
        <v>0.20394736842105263</v>
      </c>
      <c r="V12" s="1">
        <v>31</v>
      </c>
      <c r="W12" s="6">
        <f t="shared" si="4"/>
        <v>0.16230366492146597</v>
      </c>
      <c r="Y12" s="1">
        <v>186</v>
      </c>
      <c r="Z12" s="6">
        <f t="shared" si="5"/>
        <v>0.20620842572062084</v>
      </c>
      <c r="AA12"/>
    </row>
    <row r="13" spans="1:27" ht="12.75">
      <c r="A13" s="23" t="s">
        <v>1</v>
      </c>
      <c r="B13" s="15"/>
      <c r="C13" s="16"/>
      <c r="D13" s="16">
        <f>SUM(D6:D12)</f>
        <v>124</v>
      </c>
      <c r="E13" s="17">
        <f t="shared" si="6"/>
        <v>1</v>
      </c>
      <c r="F13" s="16"/>
      <c r="G13" s="16">
        <f>SUM(G6:G12)</f>
        <v>104</v>
      </c>
      <c r="H13" s="17">
        <f t="shared" si="7"/>
        <v>1</v>
      </c>
      <c r="I13" s="16"/>
      <c r="J13" s="16">
        <f>SUM(J6:J12)</f>
        <v>91</v>
      </c>
      <c r="K13" s="17">
        <f t="shared" si="0"/>
        <v>1</v>
      </c>
      <c r="L13" s="16"/>
      <c r="M13" s="16">
        <f>SUM(M6:M12)</f>
        <v>183</v>
      </c>
      <c r="N13" s="17">
        <f t="shared" si="1"/>
        <v>1</v>
      </c>
      <c r="O13" s="16"/>
      <c r="P13" s="16">
        <f>SUM(P6:P12)</f>
        <v>57</v>
      </c>
      <c r="Q13" s="17">
        <f t="shared" si="2"/>
        <v>1</v>
      </c>
      <c r="R13" s="16"/>
      <c r="S13" s="16">
        <f>SUM(S6:S12)</f>
        <v>152</v>
      </c>
      <c r="T13" s="17">
        <f t="shared" si="3"/>
        <v>1</v>
      </c>
      <c r="U13" s="16"/>
      <c r="V13" s="16">
        <f>SUM(V6:V12)</f>
        <v>191</v>
      </c>
      <c r="W13" s="17">
        <f t="shared" si="4"/>
        <v>1</v>
      </c>
      <c r="X13" s="16"/>
      <c r="Y13" s="16">
        <f>SUM(Y6:Y12)</f>
        <v>902</v>
      </c>
      <c r="Z13" s="17">
        <f t="shared" si="5"/>
        <v>1</v>
      </c>
      <c r="AA13"/>
    </row>
    <row r="14" spans="5:27" ht="12.75">
      <c r="E14" s="6"/>
      <c r="G14" s="1"/>
      <c r="H14" s="6"/>
      <c r="J14" s="1"/>
      <c r="K14" s="6"/>
      <c r="M14" s="1"/>
      <c r="N14" s="6"/>
      <c r="P14" s="1"/>
      <c r="Q14" s="6"/>
      <c r="S14" s="1"/>
      <c r="T14" s="6"/>
      <c r="V14" s="1"/>
      <c r="W14" s="6"/>
      <c r="Y14" s="1"/>
      <c r="Z14" s="6"/>
      <c r="AA14"/>
    </row>
    <row r="15" spans="1:27" ht="41.25" customHeight="1">
      <c r="A15" s="18" t="s">
        <v>102</v>
      </c>
      <c r="C15" s="14"/>
      <c r="D15" s="37" t="s">
        <v>49</v>
      </c>
      <c r="E15" s="37"/>
      <c r="F15" s="14"/>
      <c r="G15" s="38" t="s">
        <v>53</v>
      </c>
      <c r="H15" s="38"/>
      <c r="I15" s="14"/>
      <c r="J15" s="39" t="s">
        <v>54</v>
      </c>
      <c r="K15" s="39"/>
      <c r="L15" s="14"/>
      <c r="M15" s="40" t="s">
        <v>55</v>
      </c>
      <c r="N15" s="40"/>
      <c r="O15" s="14"/>
      <c r="P15" s="41" t="s">
        <v>52</v>
      </c>
      <c r="Q15" s="41"/>
      <c r="R15" s="14"/>
      <c r="S15" s="42" t="s">
        <v>51</v>
      </c>
      <c r="T15" s="42"/>
      <c r="U15" s="14"/>
      <c r="V15" s="43" t="s">
        <v>50</v>
      </c>
      <c r="W15" s="43"/>
      <c r="X15" s="1"/>
      <c r="Y15" s="44" t="s">
        <v>1</v>
      </c>
      <c r="Z15" s="44"/>
      <c r="AA15"/>
    </row>
    <row r="16" spans="3:27" ht="12.75" customHeight="1">
      <c r="C16" s="19"/>
      <c r="D16" s="7" t="s">
        <v>56</v>
      </c>
      <c r="E16" s="7" t="s">
        <v>57</v>
      </c>
      <c r="G16" s="7" t="s">
        <v>56</v>
      </c>
      <c r="H16" s="7" t="s">
        <v>57</v>
      </c>
      <c r="J16" s="7" t="s">
        <v>56</v>
      </c>
      <c r="K16" s="7" t="s">
        <v>57</v>
      </c>
      <c r="M16" s="7" t="s">
        <v>56</v>
      </c>
      <c r="N16" s="7" t="s">
        <v>57</v>
      </c>
      <c r="P16" s="7" t="s">
        <v>56</v>
      </c>
      <c r="Q16" s="7" t="s">
        <v>57</v>
      </c>
      <c r="S16" s="7" t="s">
        <v>56</v>
      </c>
      <c r="T16" s="7" t="s">
        <v>57</v>
      </c>
      <c r="V16" s="7" t="s">
        <v>56</v>
      </c>
      <c r="W16" s="7" t="s">
        <v>57</v>
      </c>
      <c r="Y16" s="7" t="s">
        <v>56</v>
      </c>
      <c r="Z16" s="7" t="s">
        <v>57</v>
      </c>
      <c r="AA16"/>
    </row>
    <row r="17" spans="1:27" ht="12.75">
      <c r="A17" s="24" t="s">
        <v>37</v>
      </c>
      <c r="B17" s="3"/>
      <c r="C17" s="19"/>
      <c r="D17" s="1">
        <v>2</v>
      </c>
      <c r="E17" s="6">
        <f aca="true" t="shared" si="8" ref="E17:E24">D17/124</f>
        <v>0.016129032258064516</v>
      </c>
      <c r="G17" s="1">
        <v>1</v>
      </c>
      <c r="H17" s="6">
        <f>G17/G$24</f>
        <v>0.009615384615384616</v>
      </c>
      <c r="J17" s="1">
        <v>1</v>
      </c>
      <c r="K17" s="6">
        <f>J17/J$24</f>
        <v>0.01098901098901099</v>
      </c>
      <c r="M17" s="1">
        <v>6</v>
      </c>
      <c r="N17" s="6">
        <f aca="true" t="shared" si="9" ref="N17:N24">M17/M$24</f>
        <v>0.03260869565217391</v>
      </c>
      <c r="P17" s="1">
        <v>1</v>
      </c>
      <c r="Q17" s="6">
        <f aca="true" t="shared" si="10" ref="Q17:Q24">P17/P$24</f>
        <v>0.017241379310344827</v>
      </c>
      <c r="S17" s="1">
        <v>4</v>
      </c>
      <c r="T17" s="6">
        <f aca="true" t="shared" si="11" ref="T17:T24">S17/S$24</f>
        <v>0.02631578947368421</v>
      </c>
      <c r="V17" s="1">
        <v>1</v>
      </c>
      <c r="W17" s="6">
        <f aca="true" t="shared" si="12" ref="W17:W24">V17/V$24</f>
        <v>0.005235602094240838</v>
      </c>
      <c r="Y17" s="1">
        <v>16</v>
      </c>
      <c r="Z17" s="6">
        <f aca="true" t="shared" si="13" ref="Z17:Z24">Y17/Y$24</f>
        <v>0.017699115044247787</v>
      </c>
      <c r="AA17"/>
    </row>
    <row r="18" spans="1:27" ht="12.75">
      <c r="A18" s="21">
        <v>2</v>
      </c>
      <c r="C18" s="19"/>
      <c r="E18" s="6">
        <f t="shared" si="8"/>
        <v>0</v>
      </c>
      <c r="G18" s="1">
        <v>4</v>
      </c>
      <c r="H18" s="6">
        <f aca="true" t="shared" si="14" ref="H18:K24">G18/G$24</f>
        <v>0.038461538461538464</v>
      </c>
      <c r="J18" s="1">
        <v>4</v>
      </c>
      <c r="K18" s="6">
        <f t="shared" si="14"/>
        <v>0.04395604395604396</v>
      </c>
      <c r="M18" s="1">
        <v>7</v>
      </c>
      <c r="N18" s="6">
        <f t="shared" si="9"/>
        <v>0.03804347826086957</v>
      </c>
      <c r="P18" s="1">
        <v>1</v>
      </c>
      <c r="Q18" s="6">
        <f t="shared" si="10"/>
        <v>0.017241379310344827</v>
      </c>
      <c r="S18" s="1">
        <v>2</v>
      </c>
      <c r="T18" s="6">
        <f t="shared" si="11"/>
        <v>0.013157894736842105</v>
      </c>
      <c r="V18" s="1">
        <v>6</v>
      </c>
      <c r="W18" s="6">
        <f t="shared" si="12"/>
        <v>0.031413612565445025</v>
      </c>
      <c r="Y18" s="1">
        <v>24</v>
      </c>
      <c r="Z18" s="6">
        <f t="shared" si="13"/>
        <v>0.02654867256637168</v>
      </c>
      <c r="AA18"/>
    </row>
    <row r="19" spans="1:27" ht="12.75">
      <c r="A19" s="21">
        <v>3</v>
      </c>
      <c r="C19" s="19"/>
      <c r="D19" s="1">
        <v>9</v>
      </c>
      <c r="E19" s="6">
        <f t="shared" si="8"/>
        <v>0.07258064516129033</v>
      </c>
      <c r="G19" s="1">
        <v>6</v>
      </c>
      <c r="H19" s="6">
        <f t="shared" si="14"/>
        <v>0.057692307692307696</v>
      </c>
      <c r="J19" s="1">
        <v>6</v>
      </c>
      <c r="K19" s="6">
        <f t="shared" si="14"/>
        <v>0.06593406593406594</v>
      </c>
      <c r="M19" s="1">
        <v>15</v>
      </c>
      <c r="N19" s="6">
        <f t="shared" si="9"/>
        <v>0.08152173913043478</v>
      </c>
      <c r="P19" s="1">
        <v>5</v>
      </c>
      <c r="Q19" s="6">
        <f t="shared" si="10"/>
        <v>0.08620689655172414</v>
      </c>
      <c r="S19" s="1">
        <v>15</v>
      </c>
      <c r="T19" s="6">
        <f t="shared" si="11"/>
        <v>0.09868421052631579</v>
      </c>
      <c r="V19" s="1">
        <v>11</v>
      </c>
      <c r="W19" s="6">
        <f t="shared" si="12"/>
        <v>0.05759162303664921</v>
      </c>
      <c r="Y19" s="1">
        <v>67</v>
      </c>
      <c r="Z19" s="6">
        <f t="shared" si="13"/>
        <v>0.07411504424778761</v>
      </c>
      <c r="AA19"/>
    </row>
    <row r="20" spans="1:27" ht="12.75">
      <c r="A20" s="21">
        <v>4</v>
      </c>
      <c r="C20" s="19"/>
      <c r="D20" s="1">
        <v>18</v>
      </c>
      <c r="E20" s="6">
        <f t="shared" si="8"/>
        <v>0.14516129032258066</v>
      </c>
      <c r="G20" s="1">
        <v>21</v>
      </c>
      <c r="H20" s="6">
        <f t="shared" si="14"/>
        <v>0.20192307692307693</v>
      </c>
      <c r="J20" s="1">
        <v>24</v>
      </c>
      <c r="K20" s="6">
        <f t="shared" si="14"/>
        <v>0.26373626373626374</v>
      </c>
      <c r="M20" s="1">
        <v>21</v>
      </c>
      <c r="N20" s="6">
        <f t="shared" si="9"/>
        <v>0.11413043478260869</v>
      </c>
      <c r="P20" s="1">
        <v>5</v>
      </c>
      <c r="Q20" s="6">
        <f t="shared" si="10"/>
        <v>0.08620689655172414</v>
      </c>
      <c r="S20" s="1">
        <v>20</v>
      </c>
      <c r="T20" s="6">
        <f t="shared" si="11"/>
        <v>0.13157894736842105</v>
      </c>
      <c r="V20" s="1">
        <v>39</v>
      </c>
      <c r="W20" s="6">
        <f t="shared" si="12"/>
        <v>0.20418848167539266</v>
      </c>
      <c r="Y20" s="1">
        <v>148</v>
      </c>
      <c r="Z20" s="6">
        <f t="shared" si="13"/>
        <v>0.16371681415929204</v>
      </c>
      <c r="AA20"/>
    </row>
    <row r="21" spans="1:27" ht="12.75">
      <c r="A21" s="21">
        <v>5</v>
      </c>
      <c r="C21" s="19"/>
      <c r="D21" s="1">
        <v>32</v>
      </c>
      <c r="E21" s="6">
        <f t="shared" si="8"/>
        <v>0.25806451612903225</v>
      </c>
      <c r="G21" s="1">
        <v>27</v>
      </c>
      <c r="H21" s="6">
        <f t="shared" si="14"/>
        <v>0.25961538461538464</v>
      </c>
      <c r="J21" s="1">
        <v>17</v>
      </c>
      <c r="K21" s="6">
        <f t="shared" si="14"/>
        <v>0.18681318681318682</v>
      </c>
      <c r="M21" s="1">
        <v>46</v>
      </c>
      <c r="N21" s="6">
        <f t="shared" si="9"/>
        <v>0.25</v>
      </c>
      <c r="P21" s="1">
        <v>18</v>
      </c>
      <c r="Q21" s="6">
        <f t="shared" si="10"/>
        <v>0.3103448275862069</v>
      </c>
      <c r="S21" s="1">
        <v>41</v>
      </c>
      <c r="T21" s="6">
        <f t="shared" si="11"/>
        <v>0.26973684210526316</v>
      </c>
      <c r="V21" s="1">
        <v>50</v>
      </c>
      <c r="W21" s="6">
        <f t="shared" si="12"/>
        <v>0.2617801047120419</v>
      </c>
      <c r="Y21" s="1">
        <v>231</v>
      </c>
      <c r="Z21" s="6">
        <f t="shared" si="13"/>
        <v>0.2555309734513274</v>
      </c>
      <c r="AA21"/>
    </row>
    <row r="22" spans="1:27" ht="12.75">
      <c r="A22" s="21">
        <v>6</v>
      </c>
      <c r="C22" s="19"/>
      <c r="D22" s="1">
        <v>43</v>
      </c>
      <c r="E22" s="6">
        <f t="shared" si="8"/>
        <v>0.3467741935483871</v>
      </c>
      <c r="G22" s="1">
        <v>25</v>
      </c>
      <c r="H22" s="6">
        <f t="shared" si="14"/>
        <v>0.2403846153846154</v>
      </c>
      <c r="J22" s="1">
        <v>26</v>
      </c>
      <c r="K22" s="6">
        <f t="shared" si="14"/>
        <v>0.2857142857142857</v>
      </c>
      <c r="M22" s="1">
        <v>57</v>
      </c>
      <c r="N22" s="6">
        <f t="shared" si="9"/>
        <v>0.30978260869565216</v>
      </c>
      <c r="P22" s="1">
        <v>18</v>
      </c>
      <c r="Q22" s="6">
        <f t="shared" si="10"/>
        <v>0.3103448275862069</v>
      </c>
      <c r="S22" s="1">
        <v>45</v>
      </c>
      <c r="T22" s="6">
        <f t="shared" si="11"/>
        <v>0.29605263157894735</v>
      </c>
      <c r="V22" s="1">
        <v>50</v>
      </c>
      <c r="W22" s="6">
        <f t="shared" si="12"/>
        <v>0.2617801047120419</v>
      </c>
      <c r="Y22" s="1">
        <v>264</v>
      </c>
      <c r="Z22" s="6">
        <f t="shared" si="13"/>
        <v>0.2920353982300885</v>
      </c>
      <c r="AA22"/>
    </row>
    <row r="23" spans="1:27" ht="12.75">
      <c r="A23" s="24" t="s">
        <v>26</v>
      </c>
      <c r="B23" s="3"/>
      <c r="C23" s="19"/>
      <c r="D23" s="1">
        <v>20</v>
      </c>
      <c r="E23" s="6">
        <f t="shared" si="8"/>
        <v>0.16129032258064516</v>
      </c>
      <c r="G23" s="1">
        <v>20</v>
      </c>
      <c r="H23" s="6">
        <f t="shared" si="14"/>
        <v>0.19230769230769232</v>
      </c>
      <c r="J23" s="1">
        <v>13</v>
      </c>
      <c r="K23" s="6">
        <f t="shared" si="14"/>
        <v>0.14285714285714285</v>
      </c>
      <c r="M23" s="1">
        <v>32</v>
      </c>
      <c r="N23" s="6">
        <f t="shared" si="9"/>
        <v>0.17391304347826086</v>
      </c>
      <c r="P23" s="1">
        <v>10</v>
      </c>
      <c r="Q23" s="6">
        <f t="shared" si="10"/>
        <v>0.1724137931034483</v>
      </c>
      <c r="S23" s="1">
        <v>25</v>
      </c>
      <c r="T23" s="6">
        <f t="shared" si="11"/>
        <v>0.16447368421052633</v>
      </c>
      <c r="V23" s="1">
        <v>34</v>
      </c>
      <c r="W23" s="6">
        <f t="shared" si="12"/>
        <v>0.17801047120418848</v>
      </c>
      <c r="Y23" s="1">
        <v>154</v>
      </c>
      <c r="Z23" s="6">
        <f t="shared" si="13"/>
        <v>0.17035398230088494</v>
      </c>
      <c r="AA23"/>
    </row>
    <row r="24" spans="1:27" ht="12.75">
      <c r="A24" s="23" t="s">
        <v>1</v>
      </c>
      <c r="B24" s="15"/>
      <c r="C24" s="16"/>
      <c r="D24" s="16">
        <f>SUM(D17:D23)</f>
        <v>124</v>
      </c>
      <c r="E24" s="17">
        <f t="shared" si="8"/>
        <v>1</v>
      </c>
      <c r="F24" s="16"/>
      <c r="G24" s="16">
        <f>SUM(G17:G23)</f>
        <v>104</v>
      </c>
      <c r="H24" s="17">
        <f t="shared" si="14"/>
        <v>1</v>
      </c>
      <c r="I24" s="16"/>
      <c r="J24" s="16">
        <f>SUM(J17:J23)</f>
        <v>91</v>
      </c>
      <c r="K24" s="17">
        <f t="shared" si="14"/>
        <v>1</v>
      </c>
      <c r="L24" s="16"/>
      <c r="M24" s="16">
        <f>SUM(M17:M23)</f>
        <v>184</v>
      </c>
      <c r="N24" s="17">
        <f t="shared" si="9"/>
        <v>1</v>
      </c>
      <c r="O24" s="16"/>
      <c r="P24" s="16">
        <f>SUM(P17:P23)</f>
        <v>58</v>
      </c>
      <c r="Q24" s="17">
        <f t="shared" si="10"/>
        <v>1</v>
      </c>
      <c r="R24" s="16"/>
      <c r="S24" s="16">
        <f>SUM(S17:S23)</f>
        <v>152</v>
      </c>
      <c r="T24" s="17">
        <f t="shared" si="11"/>
        <v>1</v>
      </c>
      <c r="U24" s="16"/>
      <c r="V24" s="16">
        <f>SUM(V17:V23)</f>
        <v>191</v>
      </c>
      <c r="W24" s="17">
        <f t="shared" si="12"/>
        <v>1</v>
      </c>
      <c r="X24" s="16"/>
      <c r="Y24" s="16">
        <f>SUM(Y17:Y23)</f>
        <v>904</v>
      </c>
      <c r="Z24" s="17">
        <f t="shared" si="13"/>
        <v>1</v>
      </c>
      <c r="AA24"/>
    </row>
    <row r="25" spans="5:27" ht="12.75">
      <c r="E25" s="6"/>
      <c r="G25" s="1"/>
      <c r="H25" s="6"/>
      <c r="J25" s="1"/>
      <c r="K25" s="6"/>
      <c r="M25" s="1"/>
      <c r="N25" s="6"/>
      <c r="P25" s="1"/>
      <c r="Q25" s="6"/>
      <c r="S25" s="1"/>
      <c r="T25" s="6"/>
      <c r="V25" s="1"/>
      <c r="W25" s="6"/>
      <c r="Y25" s="1"/>
      <c r="Z25" s="6"/>
      <c r="AA25"/>
    </row>
    <row r="26" spans="1:27" ht="41.25" customHeight="1">
      <c r="A26" s="18" t="s">
        <v>103</v>
      </c>
      <c r="C26" s="14"/>
      <c r="D26" s="37" t="s">
        <v>49</v>
      </c>
      <c r="E26" s="37"/>
      <c r="F26" s="14"/>
      <c r="G26" s="38" t="s">
        <v>53</v>
      </c>
      <c r="H26" s="38"/>
      <c r="I26" s="14"/>
      <c r="J26" s="39" t="s">
        <v>54</v>
      </c>
      <c r="K26" s="39"/>
      <c r="L26" s="14"/>
      <c r="M26" s="40" t="s">
        <v>55</v>
      </c>
      <c r="N26" s="40"/>
      <c r="O26" s="14"/>
      <c r="P26" s="41" t="s">
        <v>52</v>
      </c>
      <c r="Q26" s="41"/>
      <c r="R26" s="14"/>
      <c r="S26" s="42" t="s">
        <v>51</v>
      </c>
      <c r="T26" s="42"/>
      <c r="U26" s="14"/>
      <c r="V26" s="43" t="s">
        <v>50</v>
      </c>
      <c r="W26" s="43"/>
      <c r="X26" s="1"/>
      <c r="Y26" s="44" t="s">
        <v>1</v>
      </c>
      <c r="Z26" s="44"/>
      <c r="AA26"/>
    </row>
    <row r="27" spans="2:27" ht="12.75" customHeight="1">
      <c r="B27" s="3"/>
      <c r="D27" s="7" t="s">
        <v>56</v>
      </c>
      <c r="E27" s="7" t="s">
        <v>57</v>
      </c>
      <c r="G27" s="7" t="s">
        <v>56</v>
      </c>
      <c r="H27" s="7" t="s">
        <v>57</v>
      </c>
      <c r="J27" s="7" t="s">
        <v>56</v>
      </c>
      <c r="K27" s="7" t="s">
        <v>57</v>
      </c>
      <c r="M27" s="7" t="s">
        <v>56</v>
      </c>
      <c r="N27" s="7" t="s">
        <v>57</v>
      </c>
      <c r="P27" s="7" t="s">
        <v>56</v>
      </c>
      <c r="Q27" s="7" t="s">
        <v>57</v>
      </c>
      <c r="S27" s="7" t="s">
        <v>56</v>
      </c>
      <c r="T27" s="7" t="s">
        <v>57</v>
      </c>
      <c r="V27" s="7" t="s">
        <v>56</v>
      </c>
      <c r="W27" s="7" t="s">
        <v>57</v>
      </c>
      <c r="Y27" s="7" t="s">
        <v>56</v>
      </c>
      <c r="Z27" s="7" t="s">
        <v>57</v>
      </c>
      <c r="AA27"/>
    </row>
    <row r="28" spans="1:27" ht="12.75">
      <c r="A28" s="24" t="s">
        <v>38</v>
      </c>
      <c r="B28" s="3"/>
      <c r="C28" s="19"/>
      <c r="D28" s="1">
        <v>3</v>
      </c>
      <c r="E28" s="6">
        <f aca="true" t="shared" si="15" ref="E28:E35">D28/124</f>
        <v>0.024193548387096774</v>
      </c>
      <c r="G28" s="1">
        <v>9</v>
      </c>
      <c r="H28" s="6">
        <f>G28/G$35</f>
        <v>0.08653846153846154</v>
      </c>
      <c r="J28" s="1">
        <v>5</v>
      </c>
      <c r="K28" s="6">
        <f aca="true" t="shared" si="16" ref="K28:K35">J28/J$35</f>
        <v>0.05434782608695652</v>
      </c>
      <c r="M28" s="1">
        <v>11</v>
      </c>
      <c r="N28" s="6">
        <f aca="true" t="shared" si="17" ref="N28:N35">M28/M$35</f>
        <v>0.060109289617486336</v>
      </c>
      <c r="P28" s="1">
        <v>1</v>
      </c>
      <c r="Q28" s="6">
        <f aca="true" t="shared" si="18" ref="Q28:Q35">P28/P$35</f>
        <v>0.017543859649122806</v>
      </c>
      <c r="S28" s="1">
        <v>9</v>
      </c>
      <c r="T28" s="6">
        <f aca="true" t="shared" si="19" ref="T28:T35">S28/S$35</f>
        <v>0.05921052631578947</v>
      </c>
      <c r="V28" s="1">
        <v>1</v>
      </c>
      <c r="W28" s="6">
        <f aca="true" t="shared" si="20" ref="W28:W35">V28/V$35</f>
        <v>0.005263157894736842</v>
      </c>
      <c r="Y28" s="1">
        <v>39</v>
      </c>
      <c r="Z28" s="6">
        <f aca="true" t="shared" si="21" ref="Z28:Z35">Y28/Y$35</f>
        <v>0.043237250554323724</v>
      </c>
      <c r="AA28"/>
    </row>
    <row r="29" spans="1:27" ht="12.75">
      <c r="A29" s="21">
        <v>2</v>
      </c>
      <c r="C29" s="19"/>
      <c r="D29" s="1">
        <v>4</v>
      </c>
      <c r="E29" s="6">
        <f t="shared" si="15"/>
        <v>0.03225806451612903</v>
      </c>
      <c r="G29" s="1">
        <v>5</v>
      </c>
      <c r="H29" s="6">
        <f aca="true" t="shared" si="22" ref="H29:H35">G29/G$35</f>
        <v>0.04807692307692308</v>
      </c>
      <c r="J29" s="1">
        <v>2</v>
      </c>
      <c r="K29" s="6">
        <f t="shared" si="16"/>
        <v>0.021739130434782608</v>
      </c>
      <c r="M29" s="1">
        <v>20</v>
      </c>
      <c r="N29" s="6">
        <f t="shared" si="17"/>
        <v>0.1092896174863388</v>
      </c>
      <c r="P29" s="1">
        <v>3</v>
      </c>
      <c r="Q29" s="6">
        <f t="shared" si="18"/>
        <v>0.05263157894736842</v>
      </c>
      <c r="S29" s="1">
        <v>12</v>
      </c>
      <c r="T29" s="6">
        <f t="shared" si="19"/>
        <v>0.07894736842105263</v>
      </c>
      <c r="V29" s="1">
        <v>8</v>
      </c>
      <c r="W29" s="6">
        <f t="shared" si="20"/>
        <v>0.042105263157894736</v>
      </c>
      <c r="Y29" s="1">
        <v>54</v>
      </c>
      <c r="Z29" s="6">
        <f t="shared" si="21"/>
        <v>0.0598669623059867</v>
      </c>
      <c r="AA29"/>
    </row>
    <row r="30" spans="1:27" ht="12.75">
      <c r="A30" s="21">
        <v>3</v>
      </c>
      <c r="C30" s="19"/>
      <c r="D30" s="1">
        <v>16</v>
      </c>
      <c r="E30" s="6">
        <f t="shared" si="15"/>
        <v>0.12903225806451613</v>
      </c>
      <c r="G30" s="1">
        <v>8</v>
      </c>
      <c r="H30" s="6">
        <f t="shared" si="22"/>
        <v>0.07692307692307693</v>
      </c>
      <c r="J30" s="1">
        <v>9</v>
      </c>
      <c r="K30" s="6">
        <f t="shared" si="16"/>
        <v>0.09782608695652174</v>
      </c>
      <c r="M30" s="1">
        <v>20</v>
      </c>
      <c r="N30" s="6">
        <f t="shared" si="17"/>
        <v>0.1092896174863388</v>
      </c>
      <c r="P30" s="1">
        <v>5</v>
      </c>
      <c r="Q30" s="6">
        <f t="shared" si="18"/>
        <v>0.08771929824561403</v>
      </c>
      <c r="S30" s="1">
        <v>17</v>
      </c>
      <c r="T30" s="6">
        <f t="shared" si="19"/>
        <v>0.1118421052631579</v>
      </c>
      <c r="V30" s="1">
        <v>16</v>
      </c>
      <c r="W30" s="6">
        <f t="shared" si="20"/>
        <v>0.08421052631578947</v>
      </c>
      <c r="Y30" s="1">
        <v>91</v>
      </c>
      <c r="Z30" s="6">
        <f t="shared" si="21"/>
        <v>0.1008869179600887</v>
      </c>
      <c r="AA30"/>
    </row>
    <row r="31" spans="1:27" ht="12.75">
      <c r="A31" s="21">
        <v>4</v>
      </c>
      <c r="C31" s="19"/>
      <c r="D31" s="1">
        <v>23</v>
      </c>
      <c r="E31" s="6">
        <f t="shared" si="15"/>
        <v>0.18548387096774194</v>
      </c>
      <c r="G31" s="1">
        <v>24</v>
      </c>
      <c r="H31" s="6">
        <f t="shared" si="22"/>
        <v>0.23076923076923078</v>
      </c>
      <c r="J31" s="1">
        <v>29</v>
      </c>
      <c r="K31" s="6">
        <f t="shared" si="16"/>
        <v>0.31521739130434784</v>
      </c>
      <c r="M31" s="1">
        <v>41</v>
      </c>
      <c r="N31" s="6">
        <f t="shared" si="17"/>
        <v>0.22404371584699453</v>
      </c>
      <c r="P31" s="1">
        <v>8</v>
      </c>
      <c r="Q31" s="6">
        <f t="shared" si="18"/>
        <v>0.14035087719298245</v>
      </c>
      <c r="S31" s="1">
        <v>35</v>
      </c>
      <c r="T31" s="6">
        <f t="shared" si="19"/>
        <v>0.23026315789473684</v>
      </c>
      <c r="V31" s="1">
        <v>45</v>
      </c>
      <c r="W31" s="6">
        <f t="shared" si="20"/>
        <v>0.23684210526315788</v>
      </c>
      <c r="Y31" s="1">
        <v>205</v>
      </c>
      <c r="Z31" s="6">
        <f t="shared" si="21"/>
        <v>0.22727272727272727</v>
      </c>
      <c r="AA31"/>
    </row>
    <row r="32" spans="1:27" ht="12.75">
      <c r="A32" s="21">
        <v>5</v>
      </c>
      <c r="C32" s="19"/>
      <c r="D32" s="1">
        <v>35</v>
      </c>
      <c r="E32" s="6">
        <f t="shared" si="15"/>
        <v>0.28225806451612906</v>
      </c>
      <c r="G32" s="1">
        <v>24</v>
      </c>
      <c r="H32" s="6">
        <f t="shared" si="22"/>
        <v>0.23076923076923078</v>
      </c>
      <c r="J32" s="1">
        <v>18</v>
      </c>
      <c r="K32" s="6">
        <f t="shared" si="16"/>
        <v>0.1956521739130435</v>
      </c>
      <c r="M32" s="1">
        <v>39</v>
      </c>
      <c r="N32" s="6">
        <f t="shared" si="17"/>
        <v>0.21311475409836064</v>
      </c>
      <c r="P32" s="1">
        <v>15</v>
      </c>
      <c r="Q32" s="6">
        <f t="shared" si="18"/>
        <v>0.2631578947368421</v>
      </c>
      <c r="S32" s="1">
        <v>30</v>
      </c>
      <c r="T32" s="6">
        <f t="shared" si="19"/>
        <v>0.19736842105263158</v>
      </c>
      <c r="V32" s="1">
        <v>51</v>
      </c>
      <c r="W32" s="6">
        <f t="shared" si="20"/>
        <v>0.26842105263157895</v>
      </c>
      <c r="Y32" s="1">
        <v>212</v>
      </c>
      <c r="Z32" s="6">
        <f t="shared" si="21"/>
        <v>0.23503325942350334</v>
      </c>
      <c r="AA32"/>
    </row>
    <row r="33" spans="1:27" ht="12.75">
      <c r="A33" s="21">
        <v>6</v>
      </c>
      <c r="C33" s="19"/>
      <c r="D33" s="1">
        <v>31</v>
      </c>
      <c r="E33" s="6">
        <f t="shared" si="15"/>
        <v>0.25</v>
      </c>
      <c r="G33" s="1">
        <v>24</v>
      </c>
      <c r="H33" s="6">
        <f t="shared" si="22"/>
        <v>0.23076923076923078</v>
      </c>
      <c r="J33" s="1">
        <v>20</v>
      </c>
      <c r="K33" s="6">
        <f t="shared" si="16"/>
        <v>0.21739130434782608</v>
      </c>
      <c r="M33" s="1">
        <v>32</v>
      </c>
      <c r="N33" s="6">
        <f t="shared" si="17"/>
        <v>0.17486338797814208</v>
      </c>
      <c r="P33" s="1">
        <v>15</v>
      </c>
      <c r="Q33" s="6">
        <f t="shared" si="18"/>
        <v>0.2631578947368421</v>
      </c>
      <c r="S33" s="1">
        <v>31</v>
      </c>
      <c r="T33" s="6">
        <f t="shared" si="19"/>
        <v>0.20394736842105263</v>
      </c>
      <c r="V33" s="1">
        <v>40</v>
      </c>
      <c r="W33" s="6">
        <f t="shared" si="20"/>
        <v>0.21052631578947367</v>
      </c>
      <c r="Y33" s="1">
        <v>193</v>
      </c>
      <c r="Z33" s="6">
        <f t="shared" si="21"/>
        <v>0.2139689578713969</v>
      </c>
      <c r="AA33"/>
    </row>
    <row r="34" spans="1:27" ht="12.75">
      <c r="A34" s="24" t="s">
        <v>39</v>
      </c>
      <c r="B34" s="3"/>
      <c r="C34" s="19"/>
      <c r="D34" s="1">
        <v>12</v>
      </c>
      <c r="E34" s="6">
        <f t="shared" si="15"/>
        <v>0.0967741935483871</v>
      </c>
      <c r="G34" s="1">
        <v>10</v>
      </c>
      <c r="H34" s="6">
        <f t="shared" si="22"/>
        <v>0.09615384615384616</v>
      </c>
      <c r="J34" s="1">
        <v>9</v>
      </c>
      <c r="K34" s="6">
        <f t="shared" si="16"/>
        <v>0.09782608695652174</v>
      </c>
      <c r="M34" s="1">
        <v>20</v>
      </c>
      <c r="N34" s="6">
        <f t="shared" si="17"/>
        <v>0.1092896174863388</v>
      </c>
      <c r="P34" s="1">
        <v>10</v>
      </c>
      <c r="Q34" s="6">
        <f t="shared" si="18"/>
        <v>0.17543859649122806</v>
      </c>
      <c r="S34" s="1">
        <v>18</v>
      </c>
      <c r="T34" s="6">
        <f t="shared" si="19"/>
        <v>0.11842105263157894</v>
      </c>
      <c r="V34" s="1">
        <v>29</v>
      </c>
      <c r="W34" s="6">
        <f t="shared" si="20"/>
        <v>0.15263157894736842</v>
      </c>
      <c r="Y34" s="1">
        <v>108</v>
      </c>
      <c r="Z34" s="6">
        <f t="shared" si="21"/>
        <v>0.1197339246119734</v>
      </c>
      <c r="AA34"/>
    </row>
    <row r="35" spans="1:27" ht="12.75">
      <c r="A35" s="23" t="s">
        <v>1</v>
      </c>
      <c r="B35" s="15"/>
      <c r="C35" s="16"/>
      <c r="D35" s="16">
        <f>SUM(D28:D34)</f>
        <v>124</v>
      </c>
      <c r="E35" s="17">
        <f t="shared" si="15"/>
        <v>1</v>
      </c>
      <c r="F35" s="16"/>
      <c r="G35" s="16">
        <f>SUM(G28:G34)</f>
        <v>104</v>
      </c>
      <c r="H35" s="17">
        <f t="shared" si="22"/>
        <v>1</v>
      </c>
      <c r="I35" s="16"/>
      <c r="J35" s="16">
        <f>SUM(J28:J34)</f>
        <v>92</v>
      </c>
      <c r="K35" s="17">
        <f t="shared" si="16"/>
        <v>1</v>
      </c>
      <c r="L35" s="16"/>
      <c r="M35" s="16">
        <f>SUM(M28:M34)</f>
        <v>183</v>
      </c>
      <c r="N35" s="17">
        <f t="shared" si="17"/>
        <v>1</v>
      </c>
      <c r="O35" s="16"/>
      <c r="P35" s="16">
        <f>SUM(P28:P34)</f>
        <v>57</v>
      </c>
      <c r="Q35" s="17">
        <f t="shared" si="18"/>
        <v>1</v>
      </c>
      <c r="R35" s="16"/>
      <c r="S35" s="16">
        <f>SUM(S28:S34)</f>
        <v>152</v>
      </c>
      <c r="T35" s="17">
        <f t="shared" si="19"/>
        <v>1</v>
      </c>
      <c r="U35" s="16"/>
      <c r="V35" s="16">
        <f>SUM(V28:V34)</f>
        <v>190</v>
      </c>
      <c r="W35" s="17">
        <f t="shared" si="20"/>
        <v>1</v>
      </c>
      <c r="X35" s="16"/>
      <c r="Y35" s="16">
        <f>SUM(Y28:Y34)</f>
        <v>902</v>
      </c>
      <c r="Z35" s="17">
        <f t="shared" si="21"/>
        <v>1</v>
      </c>
      <c r="AA35"/>
    </row>
    <row r="36" spans="1:26" s="31" customFormat="1" ht="12.75">
      <c r="A36" s="27"/>
      <c r="B36" s="28"/>
      <c r="C36" s="29"/>
      <c r="D36" s="29"/>
      <c r="E36" s="30"/>
      <c r="F36" s="29"/>
      <c r="G36" s="29"/>
      <c r="H36" s="30"/>
      <c r="I36" s="29"/>
      <c r="J36" s="29"/>
      <c r="K36" s="30"/>
      <c r="L36" s="29"/>
      <c r="M36" s="29"/>
      <c r="N36" s="30"/>
      <c r="O36" s="29"/>
      <c r="P36" s="29"/>
      <c r="Q36" s="30"/>
      <c r="R36" s="29"/>
      <c r="S36" s="29"/>
      <c r="T36" s="30"/>
      <c r="U36" s="29"/>
      <c r="V36" s="29"/>
      <c r="W36" s="30"/>
      <c r="X36" s="29"/>
      <c r="Y36" s="29"/>
      <c r="Z36" s="30"/>
    </row>
    <row r="37" spans="1:27" ht="12.75">
      <c r="A37" s="45" t="s">
        <v>145</v>
      </c>
      <c r="B37" s="46"/>
      <c r="C37" s="46"/>
      <c r="D37" s="46"/>
      <c r="E37" s="46"/>
      <c r="F37" s="46"/>
      <c r="G37" s="46"/>
      <c r="H37" s="46"/>
      <c r="J37" s="1"/>
      <c r="K37" s="6"/>
      <c r="M37" s="1"/>
      <c r="N37" s="6"/>
      <c r="P37" s="1"/>
      <c r="Q37" s="6"/>
      <c r="S37" s="1"/>
      <c r="T37" s="6"/>
      <c r="V37" s="1"/>
      <c r="W37" s="6"/>
      <c r="Y37" s="1"/>
      <c r="Z37" s="6"/>
      <c r="AA37"/>
    </row>
    <row r="38" spans="1:26" s="31" customFormat="1" ht="15">
      <c r="A38" s="26"/>
      <c r="B38" s="34"/>
      <c r="C38" s="34"/>
      <c r="D38" s="34"/>
      <c r="E38" s="34"/>
      <c r="F38" s="34"/>
      <c r="G38" s="34"/>
      <c r="H38" s="34"/>
      <c r="I38" s="35"/>
      <c r="J38" s="36"/>
      <c r="K38" s="35"/>
      <c r="L38" s="35"/>
      <c r="M38" s="36"/>
      <c r="N38" s="35"/>
      <c r="O38" s="35"/>
      <c r="P38" s="36"/>
      <c r="Q38" s="35"/>
      <c r="R38" s="35"/>
      <c r="S38" s="36"/>
      <c r="T38" s="35"/>
      <c r="U38" s="35"/>
      <c r="V38" s="36"/>
      <c r="W38" s="35"/>
      <c r="X38" s="35"/>
      <c r="Y38" s="36"/>
      <c r="Z38" s="35"/>
    </row>
    <row r="39" spans="1:27" ht="41.25" customHeight="1">
      <c r="A39" s="18" t="s">
        <v>104</v>
      </c>
      <c r="C39" s="14"/>
      <c r="D39" s="37" t="s">
        <v>49</v>
      </c>
      <c r="E39" s="37"/>
      <c r="F39" s="14"/>
      <c r="G39" s="38" t="s">
        <v>53</v>
      </c>
      <c r="H39" s="38"/>
      <c r="I39" s="14"/>
      <c r="J39" s="39" t="s">
        <v>54</v>
      </c>
      <c r="K39" s="39"/>
      <c r="L39" s="14"/>
      <c r="M39" s="40" t="s">
        <v>55</v>
      </c>
      <c r="N39" s="40"/>
      <c r="O39" s="14"/>
      <c r="P39" s="41" t="s">
        <v>52</v>
      </c>
      <c r="Q39" s="41"/>
      <c r="R39" s="14"/>
      <c r="S39" s="42" t="s">
        <v>51</v>
      </c>
      <c r="T39" s="42"/>
      <c r="U39" s="14"/>
      <c r="V39" s="43" t="s">
        <v>50</v>
      </c>
      <c r="W39" s="43"/>
      <c r="X39" s="1"/>
      <c r="Y39" s="44" t="s">
        <v>1</v>
      </c>
      <c r="Z39" s="44"/>
      <c r="AA39"/>
    </row>
    <row r="40" spans="2:27" ht="12.75" customHeight="1">
      <c r="B40" s="3"/>
      <c r="D40" s="7" t="s">
        <v>56</v>
      </c>
      <c r="E40" s="7" t="s">
        <v>57</v>
      </c>
      <c r="G40" s="7" t="s">
        <v>56</v>
      </c>
      <c r="H40" s="7" t="s">
        <v>57</v>
      </c>
      <c r="J40" s="7" t="s">
        <v>56</v>
      </c>
      <c r="K40" s="7" t="s">
        <v>57</v>
      </c>
      <c r="M40" s="7" t="s">
        <v>56</v>
      </c>
      <c r="N40" s="7" t="s">
        <v>57</v>
      </c>
      <c r="P40" s="7" t="s">
        <v>56</v>
      </c>
      <c r="Q40" s="7" t="s">
        <v>57</v>
      </c>
      <c r="S40" s="7" t="s">
        <v>56</v>
      </c>
      <c r="T40" s="7" t="s">
        <v>57</v>
      </c>
      <c r="V40" s="7" t="s">
        <v>56</v>
      </c>
      <c r="W40" s="7" t="s">
        <v>57</v>
      </c>
      <c r="Y40" s="7" t="s">
        <v>56</v>
      </c>
      <c r="Z40" s="7" t="s">
        <v>57</v>
      </c>
      <c r="AA40"/>
    </row>
    <row r="41" spans="1:27" ht="12.75">
      <c r="A41" s="24" t="s">
        <v>40</v>
      </c>
      <c r="B41" s="3"/>
      <c r="E41" s="6">
        <f>D41/123</f>
        <v>0</v>
      </c>
      <c r="G41" s="1"/>
      <c r="H41" s="6">
        <f aca="true" t="shared" si="23" ref="H41:H49">G41/G$49</f>
        <v>0</v>
      </c>
      <c r="J41" s="1"/>
      <c r="K41" s="6">
        <f aca="true" t="shared" si="24" ref="K41:K49">J41/J$49</f>
        <v>0</v>
      </c>
      <c r="M41" s="1"/>
      <c r="N41" s="6">
        <f aca="true" t="shared" si="25" ref="N41:N49">M41/M$49</f>
        <v>0</v>
      </c>
      <c r="P41" s="1"/>
      <c r="Q41" s="6">
        <f aca="true" t="shared" si="26" ref="Q41:Q49">P41/P$49</f>
        <v>0</v>
      </c>
      <c r="S41" s="1"/>
      <c r="T41" s="6">
        <f aca="true" t="shared" si="27" ref="T41:T49">S41/S$49</f>
        <v>0</v>
      </c>
      <c r="V41" s="1">
        <v>1</v>
      </c>
      <c r="W41" s="6">
        <f aca="true" t="shared" si="28" ref="W41:W49">V41/V$49</f>
        <v>0.005319148936170213</v>
      </c>
      <c r="Y41" s="1">
        <v>1</v>
      </c>
      <c r="Z41" s="6">
        <f aca="true" t="shared" si="29" ref="Z41:Z49">Y41/Y$49</f>
        <v>0.0011160714285714285</v>
      </c>
      <c r="AA41"/>
    </row>
    <row r="42" spans="1:27" ht="12.75">
      <c r="A42" s="24" t="s">
        <v>41</v>
      </c>
      <c r="B42" s="3"/>
      <c r="D42" s="1">
        <v>21</v>
      </c>
      <c r="E42" s="6">
        <f aca="true" t="shared" si="30" ref="E42:E49">D42/123</f>
        <v>0.17073170731707318</v>
      </c>
      <c r="G42" s="1">
        <v>15</v>
      </c>
      <c r="H42" s="6">
        <f t="shared" si="23"/>
        <v>0.14563106796116504</v>
      </c>
      <c r="J42" s="1">
        <v>7</v>
      </c>
      <c r="K42" s="6">
        <f t="shared" si="24"/>
        <v>0.07692307692307693</v>
      </c>
      <c r="M42" s="1">
        <v>32</v>
      </c>
      <c r="N42" s="6">
        <f t="shared" si="25"/>
        <v>0.17486338797814208</v>
      </c>
      <c r="P42" s="1">
        <v>4</v>
      </c>
      <c r="Q42" s="6">
        <f t="shared" si="26"/>
        <v>0.07017543859649122</v>
      </c>
      <c r="S42" s="1">
        <v>23</v>
      </c>
      <c r="T42" s="6">
        <f t="shared" si="27"/>
        <v>0.152317880794702</v>
      </c>
      <c r="V42" s="1">
        <v>45</v>
      </c>
      <c r="W42" s="6">
        <f t="shared" si="28"/>
        <v>0.2393617021276596</v>
      </c>
      <c r="Y42" s="1">
        <v>147</v>
      </c>
      <c r="Z42" s="6">
        <f t="shared" si="29"/>
        <v>0.1640625</v>
      </c>
      <c r="AA42"/>
    </row>
    <row r="43" spans="1:27" ht="12.75">
      <c r="A43" s="24" t="s">
        <v>42</v>
      </c>
      <c r="B43" s="3"/>
      <c r="C43" s="19"/>
      <c r="D43" s="1">
        <v>30</v>
      </c>
      <c r="E43" s="6">
        <f t="shared" si="30"/>
        <v>0.24390243902439024</v>
      </c>
      <c r="G43" s="1">
        <v>27</v>
      </c>
      <c r="H43" s="6">
        <f t="shared" si="23"/>
        <v>0.2621359223300971</v>
      </c>
      <c r="J43" s="1">
        <v>18</v>
      </c>
      <c r="K43" s="6">
        <f t="shared" si="24"/>
        <v>0.1978021978021978</v>
      </c>
      <c r="M43" s="1">
        <v>49</v>
      </c>
      <c r="N43" s="6">
        <f t="shared" si="25"/>
        <v>0.2677595628415301</v>
      </c>
      <c r="P43" s="1">
        <v>3</v>
      </c>
      <c r="Q43" s="6">
        <f t="shared" si="26"/>
        <v>0.05263157894736842</v>
      </c>
      <c r="S43" s="1">
        <v>37</v>
      </c>
      <c r="T43" s="6">
        <f t="shared" si="27"/>
        <v>0.24503311258278146</v>
      </c>
      <c r="V43" s="1">
        <v>40</v>
      </c>
      <c r="W43" s="6">
        <f t="shared" si="28"/>
        <v>0.2127659574468085</v>
      </c>
      <c r="Y43" s="1">
        <v>204</v>
      </c>
      <c r="Z43" s="6">
        <f t="shared" si="29"/>
        <v>0.22767857142857142</v>
      </c>
      <c r="AA43"/>
    </row>
    <row r="44" spans="1:27" ht="12.75">
      <c r="A44" s="24" t="s">
        <v>43</v>
      </c>
      <c r="B44" s="3"/>
      <c r="C44" s="19"/>
      <c r="D44" s="1">
        <v>24</v>
      </c>
      <c r="E44" s="6">
        <f t="shared" si="30"/>
        <v>0.1951219512195122</v>
      </c>
      <c r="G44" s="1">
        <v>29</v>
      </c>
      <c r="H44" s="6">
        <f t="shared" si="23"/>
        <v>0.2815533980582524</v>
      </c>
      <c r="J44" s="1">
        <v>16</v>
      </c>
      <c r="K44" s="6">
        <f t="shared" si="24"/>
        <v>0.17582417582417584</v>
      </c>
      <c r="M44" s="1">
        <v>36</v>
      </c>
      <c r="N44" s="6">
        <f t="shared" si="25"/>
        <v>0.19672131147540983</v>
      </c>
      <c r="P44" s="1">
        <v>12</v>
      </c>
      <c r="Q44" s="6">
        <f t="shared" si="26"/>
        <v>0.21052631578947367</v>
      </c>
      <c r="S44" s="1">
        <v>32</v>
      </c>
      <c r="T44" s="6">
        <f t="shared" si="27"/>
        <v>0.2119205298013245</v>
      </c>
      <c r="V44" s="1">
        <v>43</v>
      </c>
      <c r="W44" s="6">
        <f t="shared" si="28"/>
        <v>0.22872340425531915</v>
      </c>
      <c r="Y44" s="1">
        <v>192</v>
      </c>
      <c r="Z44" s="6">
        <f t="shared" si="29"/>
        <v>0.21428571428571427</v>
      </c>
      <c r="AA44"/>
    </row>
    <row r="45" spans="1:27" ht="12.75">
      <c r="A45" s="24" t="s">
        <v>44</v>
      </c>
      <c r="B45" s="3"/>
      <c r="C45" s="19"/>
      <c r="D45" s="1">
        <v>26</v>
      </c>
      <c r="E45" s="6">
        <f t="shared" si="30"/>
        <v>0.21138211382113822</v>
      </c>
      <c r="G45" s="1">
        <v>18</v>
      </c>
      <c r="H45" s="6">
        <f t="shared" si="23"/>
        <v>0.17475728155339806</v>
      </c>
      <c r="J45" s="1">
        <v>17</v>
      </c>
      <c r="K45" s="6">
        <f t="shared" si="24"/>
        <v>0.18681318681318682</v>
      </c>
      <c r="M45" s="1">
        <v>26</v>
      </c>
      <c r="N45" s="6">
        <f t="shared" si="25"/>
        <v>0.14207650273224043</v>
      </c>
      <c r="P45" s="1">
        <v>12</v>
      </c>
      <c r="Q45" s="6">
        <f t="shared" si="26"/>
        <v>0.21052631578947367</v>
      </c>
      <c r="S45" s="1">
        <v>19</v>
      </c>
      <c r="T45" s="6">
        <f t="shared" si="27"/>
        <v>0.12582781456953643</v>
      </c>
      <c r="V45" s="1">
        <v>28</v>
      </c>
      <c r="W45" s="6">
        <f t="shared" si="28"/>
        <v>0.14893617021276595</v>
      </c>
      <c r="Y45" s="1">
        <v>146</v>
      </c>
      <c r="Z45" s="6">
        <f t="shared" si="29"/>
        <v>0.16294642857142858</v>
      </c>
      <c r="AA45"/>
    </row>
    <row r="46" spans="1:27" ht="12.75">
      <c r="A46" s="24" t="s">
        <v>45</v>
      </c>
      <c r="B46" s="3"/>
      <c r="C46" s="19"/>
      <c r="D46" s="1">
        <v>10</v>
      </c>
      <c r="E46" s="6">
        <f t="shared" si="30"/>
        <v>0.08130081300813008</v>
      </c>
      <c r="G46" s="1">
        <v>9</v>
      </c>
      <c r="H46" s="6">
        <f t="shared" si="23"/>
        <v>0.08737864077669903</v>
      </c>
      <c r="J46" s="1">
        <v>17</v>
      </c>
      <c r="K46" s="6">
        <f t="shared" si="24"/>
        <v>0.18681318681318682</v>
      </c>
      <c r="M46" s="1">
        <v>14</v>
      </c>
      <c r="N46" s="6">
        <f t="shared" si="25"/>
        <v>0.07650273224043716</v>
      </c>
      <c r="P46" s="1">
        <v>12</v>
      </c>
      <c r="Q46" s="6">
        <f t="shared" si="26"/>
        <v>0.21052631578947367</v>
      </c>
      <c r="S46" s="1">
        <v>23</v>
      </c>
      <c r="T46" s="6">
        <f t="shared" si="27"/>
        <v>0.152317880794702</v>
      </c>
      <c r="V46" s="1">
        <v>14</v>
      </c>
      <c r="W46" s="6">
        <f t="shared" si="28"/>
        <v>0.07446808510638298</v>
      </c>
      <c r="Y46" s="1">
        <v>99</v>
      </c>
      <c r="Z46" s="6">
        <f t="shared" si="29"/>
        <v>0.11049107142857142</v>
      </c>
      <c r="AA46"/>
    </row>
    <row r="47" spans="1:27" ht="12.75">
      <c r="A47" s="24" t="s">
        <v>46</v>
      </c>
      <c r="B47" s="3"/>
      <c r="C47" s="19"/>
      <c r="D47" s="1">
        <v>4</v>
      </c>
      <c r="E47" s="6">
        <f t="shared" si="30"/>
        <v>0.032520325203252036</v>
      </c>
      <c r="G47" s="1">
        <v>2</v>
      </c>
      <c r="H47" s="6">
        <f t="shared" si="23"/>
        <v>0.019417475728155338</v>
      </c>
      <c r="J47" s="1">
        <v>4</v>
      </c>
      <c r="K47" s="6">
        <f t="shared" si="24"/>
        <v>0.04395604395604396</v>
      </c>
      <c r="M47" s="1">
        <v>16</v>
      </c>
      <c r="N47" s="6">
        <f t="shared" si="25"/>
        <v>0.08743169398907104</v>
      </c>
      <c r="P47" s="1">
        <v>6</v>
      </c>
      <c r="Q47" s="6">
        <f t="shared" si="26"/>
        <v>0.10526315789473684</v>
      </c>
      <c r="S47" s="1">
        <v>5</v>
      </c>
      <c r="T47" s="6">
        <f t="shared" si="27"/>
        <v>0.033112582781456956</v>
      </c>
      <c r="V47" s="1">
        <v>7</v>
      </c>
      <c r="W47" s="6">
        <f t="shared" si="28"/>
        <v>0.03723404255319149</v>
      </c>
      <c r="Y47" s="1">
        <v>44</v>
      </c>
      <c r="Z47" s="6">
        <f t="shared" si="29"/>
        <v>0.049107142857142856</v>
      </c>
      <c r="AA47"/>
    </row>
    <row r="48" spans="1:27" ht="12.75">
      <c r="A48" s="24" t="s">
        <v>47</v>
      </c>
      <c r="B48" s="3"/>
      <c r="C48" s="19"/>
      <c r="D48" s="1">
        <v>8</v>
      </c>
      <c r="E48" s="6">
        <f t="shared" si="30"/>
        <v>0.06504065040650407</v>
      </c>
      <c r="G48" s="1">
        <v>3</v>
      </c>
      <c r="H48" s="6">
        <f t="shared" si="23"/>
        <v>0.02912621359223301</v>
      </c>
      <c r="J48" s="1">
        <v>12</v>
      </c>
      <c r="K48" s="6">
        <f t="shared" si="24"/>
        <v>0.13186813186813187</v>
      </c>
      <c r="M48" s="1">
        <v>10</v>
      </c>
      <c r="N48" s="6">
        <f t="shared" si="25"/>
        <v>0.0546448087431694</v>
      </c>
      <c r="P48" s="1">
        <v>8</v>
      </c>
      <c r="Q48" s="6">
        <f t="shared" si="26"/>
        <v>0.14035087719298245</v>
      </c>
      <c r="S48" s="1">
        <v>12</v>
      </c>
      <c r="T48" s="6">
        <f t="shared" si="27"/>
        <v>0.07947019867549669</v>
      </c>
      <c r="V48" s="1">
        <v>10</v>
      </c>
      <c r="W48" s="6">
        <f t="shared" si="28"/>
        <v>0.05319148936170213</v>
      </c>
      <c r="Y48" s="1">
        <v>63</v>
      </c>
      <c r="Z48" s="6">
        <f t="shared" si="29"/>
        <v>0.0703125</v>
      </c>
      <c r="AA48"/>
    </row>
    <row r="49" spans="1:27" ht="12.75">
      <c r="A49" s="23" t="s">
        <v>1</v>
      </c>
      <c r="B49" s="15"/>
      <c r="C49" s="16"/>
      <c r="D49" s="16">
        <f>SUM(D41:D48)</f>
        <v>123</v>
      </c>
      <c r="E49" s="17">
        <f t="shared" si="30"/>
        <v>1</v>
      </c>
      <c r="F49" s="16"/>
      <c r="G49" s="16">
        <f>SUM(G41:G48)</f>
        <v>103</v>
      </c>
      <c r="H49" s="17">
        <f t="shared" si="23"/>
        <v>1</v>
      </c>
      <c r="I49" s="16"/>
      <c r="J49" s="16">
        <f>SUM(J41:J48)</f>
        <v>91</v>
      </c>
      <c r="K49" s="17">
        <f t="shared" si="24"/>
        <v>1</v>
      </c>
      <c r="L49" s="16"/>
      <c r="M49" s="16">
        <f>SUM(M41:M48)</f>
        <v>183</v>
      </c>
      <c r="N49" s="17">
        <f t="shared" si="25"/>
        <v>1</v>
      </c>
      <c r="O49" s="16"/>
      <c r="P49" s="16">
        <f>SUM(P41:P48)</f>
        <v>57</v>
      </c>
      <c r="Q49" s="17">
        <f t="shared" si="26"/>
        <v>1</v>
      </c>
      <c r="R49" s="16"/>
      <c r="S49" s="16">
        <f>SUM(S41:S48)</f>
        <v>151</v>
      </c>
      <c r="T49" s="17">
        <f t="shared" si="27"/>
        <v>1</v>
      </c>
      <c r="U49" s="16"/>
      <c r="V49" s="16">
        <f>SUM(V41:V48)</f>
        <v>188</v>
      </c>
      <c r="W49" s="17">
        <f t="shared" si="28"/>
        <v>1</v>
      </c>
      <c r="X49" s="16"/>
      <c r="Y49" s="16">
        <f>SUM(Y41:Y48)</f>
        <v>896</v>
      </c>
      <c r="Z49" s="17">
        <f t="shared" si="29"/>
        <v>1</v>
      </c>
      <c r="AA49"/>
    </row>
    <row r="50" spans="3:27" ht="12.75">
      <c r="C50" s="19"/>
      <c r="E50" s="6"/>
      <c r="G50" s="1"/>
      <c r="H50" s="6"/>
      <c r="J50" s="1"/>
      <c r="K50" s="6"/>
      <c r="M50" s="1"/>
      <c r="N50" s="6"/>
      <c r="P50" s="1"/>
      <c r="Q50" s="6"/>
      <c r="S50" s="1"/>
      <c r="T50" s="6"/>
      <c r="V50" s="1"/>
      <c r="W50" s="6"/>
      <c r="Y50" s="1"/>
      <c r="Z50" s="6"/>
      <c r="AA50"/>
    </row>
    <row r="51" spans="1:27" ht="41.25" customHeight="1">
      <c r="A51" s="18" t="s">
        <v>105</v>
      </c>
      <c r="C51" s="14"/>
      <c r="D51" s="37" t="s">
        <v>49</v>
      </c>
      <c r="E51" s="37"/>
      <c r="F51" s="14"/>
      <c r="G51" s="38" t="s">
        <v>53</v>
      </c>
      <c r="H51" s="38"/>
      <c r="I51" s="14"/>
      <c r="J51" s="39" t="s">
        <v>54</v>
      </c>
      <c r="K51" s="39"/>
      <c r="L51" s="14"/>
      <c r="M51" s="40" t="s">
        <v>55</v>
      </c>
      <c r="N51" s="40"/>
      <c r="O51" s="14"/>
      <c r="P51" s="41" t="s">
        <v>52</v>
      </c>
      <c r="Q51" s="41"/>
      <c r="R51" s="14"/>
      <c r="S51" s="42" t="s">
        <v>51</v>
      </c>
      <c r="T51" s="42"/>
      <c r="U51" s="14"/>
      <c r="V51" s="43" t="s">
        <v>50</v>
      </c>
      <c r="W51" s="43"/>
      <c r="X51" s="1"/>
      <c r="Y51" s="44" t="s">
        <v>1</v>
      </c>
      <c r="Z51" s="44"/>
      <c r="AA51"/>
    </row>
    <row r="52" spans="4:27" ht="12.75" customHeight="1">
      <c r="D52" s="7" t="s">
        <v>56</v>
      </c>
      <c r="E52" s="7" t="s">
        <v>57</v>
      </c>
      <c r="G52" s="7" t="s">
        <v>56</v>
      </c>
      <c r="H52" s="7" t="s">
        <v>57</v>
      </c>
      <c r="J52" s="7" t="s">
        <v>56</v>
      </c>
      <c r="K52" s="7" t="s">
        <v>57</v>
      </c>
      <c r="M52" s="7" t="s">
        <v>56</v>
      </c>
      <c r="N52" s="7" t="s">
        <v>57</v>
      </c>
      <c r="P52" s="7" t="s">
        <v>56</v>
      </c>
      <c r="Q52" s="7" t="s">
        <v>57</v>
      </c>
      <c r="S52" s="7" t="s">
        <v>56</v>
      </c>
      <c r="T52" s="7" t="s">
        <v>57</v>
      </c>
      <c r="V52" s="7" t="s">
        <v>56</v>
      </c>
      <c r="W52" s="7" t="s">
        <v>57</v>
      </c>
      <c r="Y52" s="7" t="s">
        <v>56</v>
      </c>
      <c r="Z52" s="7" t="s">
        <v>57</v>
      </c>
      <c r="AA52"/>
    </row>
    <row r="53" spans="1:27" ht="12.75">
      <c r="A53" s="24" t="s">
        <v>40</v>
      </c>
      <c r="B53" s="3"/>
      <c r="D53" s="1">
        <v>94</v>
      </c>
      <c r="E53" s="6">
        <f aca="true" t="shared" si="31" ref="E53:E61">D53/123</f>
        <v>0.7642276422764228</v>
      </c>
      <c r="G53" s="1">
        <v>74</v>
      </c>
      <c r="H53" s="6">
        <f>G53/G$61</f>
        <v>0.7254901960784313</v>
      </c>
      <c r="J53" s="1">
        <v>64</v>
      </c>
      <c r="K53" s="6">
        <f>J53/J$61</f>
        <v>0.7032967032967034</v>
      </c>
      <c r="M53" s="1">
        <v>139</v>
      </c>
      <c r="N53" s="6">
        <f aca="true" t="shared" si="32" ref="N53:N61">M53/M$61</f>
        <v>0.7637362637362637</v>
      </c>
      <c r="P53" s="1">
        <v>47</v>
      </c>
      <c r="Q53" s="6">
        <f aca="true" t="shared" si="33" ref="Q53:Q61">P53/P$61</f>
        <v>0.8245614035087719</v>
      </c>
      <c r="S53" s="1">
        <v>113</v>
      </c>
      <c r="T53" s="6">
        <f aca="true" t="shared" si="34" ref="T53:T61">S53/S$61</f>
        <v>0.7583892617449665</v>
      </c>
      <c r="V53" s="1">
        <v>162</v>
      </c>
      <c r="W53" s="6">
        <f aca="true" t="shared" si="35" ref="W53:W61">V53/V$61</f>
        <v>0.8617021276595744</v>
      </c>
      <c r="Y53" s="1">
        <v>693</v>
      </c>
      <c r="Z53" s="6">
        <f aca="true" t="shared" si="36" ref="Z53:Z61">Y53/Y$61</f>
        <v>0.7769058295964125</v>
      </c>
      <c r="AA53"/>
    </row>
    <row r="54" spans="1:27" ht="12.75">
      <c r="A54" s="24" t="s">
        <v>41</v>
      </c>
      <c r="B54" s="3"/>
      <c r="D54" s="1">
        <v>2</v>
      </c>
      <c r="E54" s="6">
        <f t="shared" si="31"/>
        <v>0.016260162601626018</v>
      </c>
      <c r="G54" s="1">
        <v>2</v>
      </c>
      <c r="H54" s="6">
        <f aca="true" t="shared" si="37" ref="H54:K61">G54/G$61</f>
        <v>0.0196078431372549</v>
      </c>
      <c r="J54" s="1">
        <v>1</v>
      </c>
      <c r="K54" s="6">
        <f t="shared" si="37"/>
        <v>0.01098901098901099</v>
      </c>
      <c r="M54" s="1">
        <v>3</v>
      </c>
      <c r="N54" s="6">
        <f t="shared" si="32"/>
        <v>0.016483516483516484</v>
      </c>
      <c r="P54" s="1">
        <v>2</v>
      </c>
      <c r="Q54" s="6">
        <f t="shared" si="33"/>
        <v>0.03508771929824561</v>
      </c>
      <c r="S54" s="1">
        <v>7</v>
      </c>
      <c r="T54" s="6">
        <f t="shared" si="34"/>
        <v>0.04697986577181208</v>
      </c>
      <c r="V54" s="1">
        <v>3</v>
      </c>
      <c r="W54" s="6">
        <f t="shared" si="35"/>
        <v>0.015957446808510637</v>
      </c>
      <c r="Y54" s="1">
        <v>20</v>
      </c>
      <c r="Z54" s="6">
        <f t="shared" si="36"/>
        <v>0.02242152466367713</v>
      </c>
      <c r="AA54"/>
    </row>
    <row r="55" spans="1:27" ht="12.75">
      <c r="A55" s="24" t="s">
        <v>42</v>
      </c>
      <c r="B55" s="3"/>
      <c r="C55" s="19"/>
      <c r="D55" s="1">
        <v>2</v>
      </c>
      <c r="E55" s="6">
        <f t="shared" si="31"/>
        <v>0.016260162601626018</v>
      </c>
      <c r="G55" s="1">
        <v>4</v>
      </c>
      <c r="H55" s="6">
        <f t="shared" si="37"/>
        <v>0.0392156862745098</v>
      </c>
      <c r="J55" s="1">
        <v>11</v>
      </c>
      <c r="K55" s="6">
        <f t="shared" si="37"/>
        <v>0.12087912087912088</v>
      </c>
      <c r="M55" s="1">
        <v>7</v>
      </c>
      <c r="N55" s="6">
        <f t="shared" si="32"/>
        <v>0.038461538461538464</v>
      </c>
      <c r="P55" s="1">
        <v>2</v>
      </c>
      <c r="Q55" s="6">
        <f t="shared" si="33"/>
        <v>0.03508771929824561</v>
      </c>
      <c r="S55" s="1">
        <v>9</v>
      </c>
      <c r="T55" s="6">
        <f t="shared" si="34"/>
        <v>0.06040268456375839</v>
      </c>
      <c r="V55" s="1">
        <v>8</v>
      </c>
      <c r="W55" s="6">
        <f t="shared" si="35"/>
        <v>0.0425531914893617</v>
      </c>
      <c r="Y55" s="1">
        <v>43</v>
      </c>
      <c r="Z55" s="6">
        <f t="shared" si="36"/>
        <v>0.04820627802690583</v>
      </c>
      <c r="AA55"/>
    </row>
    <row r="56" spans="1:27" ht="12.75">
      <c r="A56" s="24" t="s">
        <v>43</v>
      </c>
      <c r="B56" s="3"/>
      <c r="C56" s="19"/>
      <c r="D56" s="1">
        <v>6</v>
      </c>
      <c r="E56" s="6">
        <f t="shared" si="31"/>
        <v>0.04878048780487805</v>
      </c>
      <c r="G56" s="1">
        <v>4</v>
      </c>
      <c r="H56" s="6">
        <f t="shared" si="37"/>
        <v>0.0392156862745098</v>
      </c>
      <c r="J56" s="1">
        <v>5</v>
      </c>
      <c r="K56" s="6">
        <f t="shared" si="37"/>
        <v>0.054945054945054944</v>
      </c>
      <c r="M56" s="1">
        <v>10</v>
      </c>
      <c r="N56" s="6">
        <f t="shared" si="32"/>
        <v>0.054945054945054944</v>
      </c>
      <c r="P56" s="1">
        <v>2</v>
      </c>
      <c r="Q56" s="6">
        <f t="shared" si="33"/>
        <v>0.03508771929824561</v>
      </c>
      <c r="S56" s="1">
        <v>7</v>
      </c>
      <c r="T56" s="6">
        <f t="shared" si="34"/>
        <v>0.04697986577181208</v>
      </c>
      <c r="V56" s="1">
        <v>4</v>
      </c>
      <c r="W56" s="6">
        <f t="shared" si="35"/>
        <v>0.02127659574468085</v>
      </c>
      <c r="Y56" s="1">
        <v>38</v>
      </c>
      <c r="Z56" s="6">
        <f t="shared" si="36"/>
        <v>0.042600896860986545</v>
      </c>
      <c r="AA56"/>
    </row>
    <row r="57" spans="1:27" ht="12.75">
      <c r="A57" s="24" t="s">
        <v>44</v>
      </c>
      <c r="B57" s="3"/>
      <c r="C57" s="19"/>
      <c r="D57" s="1">
        <v>9</v>
      </c>
      <c r="E57" s="6">
        <f t="shared" si="31"/>
        <v>0.07317073170731707</v>
      </c>
      <c r="G57" s="1">
        <v>6</v>
      </c>
      <c r="H57" s="6">
        <f t="shared" si="37"/>
        <v>0.058823529411764705</v>
      </c>
      <c r="J57" s="1">
        <v>8</v>
      </c>
      <c r="K57" s="6">
        <f t="shared" si="37"/>
        <v>0.08791208791208792</v>
      </c>
      <c r="M57" s="1">
        <v>8</v>
      </c>
      <c r="N57" s="6">
        <f t="shared" si="32"/>
        <v>0.04395604395604396</v>
      </c>
      <c r="P57" s="1">
        <v>3</v>
      </c>
      <c r="Q57" s="6">
        <f t="shared" si="33"/>
        <v>0.05263157894736842</v>
      </c>
      <c r="S57" s="1">
        <v>8</v>
      </c>
      <c r="T57" s="6">
        <f t="shared" si="34"/>
        <v>0.053691275167785234</v>
      </c>
      <c r="V57" s="1">
        <v>6</v>
      </c>
      <c r="W57" s="6">
        <f t="shared" si="35"/>
        <v>0.031914893617021274</v>
      </c>
      <c r="Y57" s="1">
        <v>48</v>
      </c>
      <c r="Z57" s="6">
        <f t="shared" si="36"/>
        <v>0.053811659192825115</v>
      </c>
      <c r="AA57"/>
    </row>
    <row r="58" spans="1:27" ht="12.75">
      <c r="A58" s="24" t="s">
        <v>45</v>
      </c>
      <c r="B58" s="3"/>
      <c r="C58" s="19"/>
      <c r="D58" s="1">
        <v>4</v>
      </c>
      <c r="E58" s="6">
        <f t="shared" si="31"/>
        <v>0.032520325203252036</v>
      </c>
      <c r="G58" s="1">
        <v>1</v>
      </c>
      <c r="H58" s="6">
        <f t="shared" si="37"/>
        <v>0.00980392156862745</v>
      </c>
      <c r="J58" s="1"/>
      <c r="K58" s="6">
        <f t="shared" si="37"/>
        <v>0</v>
      </c>
      <c r="M58" s="1">
        <v>5</v>
      </c>
      <c r="N58" s="6">
        <f t="shared" si="32"/>
        <v>0.027472527472527472</v>
      </c>
      <c r="P58" s="1"/>
      <c r="Q58" s="6">
        <f t="shared" si="33"/>
        <v>0</v>
      </c>
      <c r="S58" s="1"/>
      <c r="T58" s="6">
        <f t="shared" si="34"/>
        <v>0</v>
      </c>
      <c r="V58" s="1">
        <v>1</v>
      </c>
      <c r="W58" s="6">
        <f t="shared" si="35"/>
        <v>0.005319148936170213</v>
      </c>
      <c r="Y58" s="1">
        <v>11</v>
      </c>
      <c r="Z58" s="6">
        <f t="shared" si="36"/>
        <v>0.01233183856502242</v>
      </c>
      <c r="AA58"/>
    </row>
    <row r="59" spans="1:27" ht="12.75">
      <c r="A59" s="24" t="s">
        <v>46</v>
      </c>
      <c r="B59" s="3"/>
      <c r="C59" s="19"/>
      <c r="D59" s="1">
        <v>4</v>
      </c>
      <c r="E59" s="6">
        <f t="shared" si="31"/>
        <v>0.032520325203252036</v>
      </c>
      <c r="G59" s="1">
        <v>3</v>
      </c>
      <c r="H59" s="6">
        <f t="shared" si="37"/>
        <v>0.029411764705882353</v>
      </c>
      <c r="J59" s="1">
        <v>2</v>
      </c>
      <c r="K59" s="6">
        <f t="shared" si="37"/>
        <v>0.02197802197802198</v>
      </c>
      <c r="M59" s="1">
        <v>4</v>
      </c>
      <c r="N59" s="6">
        <f t="shared" si="32"/>
        <v>0.02197802197802198</v>
      </c>
      <c r="P59" s="1">
        <v>1</v>
      </c>
      <c r="Q59" s="6">
        <f t="shared" si="33"/>
        <v>0.017543859649122806</v>
      </c>
      <c r="S59" s="1">
        <v>3</v>
      </c>
      <c r="T59" s="6">
        <f t="shared" si="34"/>
        <v>0.020134228187919462</v>
      </c>
      <c r="V59" s="1">
        <v>2</v>
      </c>
      <c r="W59" s="6">
        <f t="shared" si="35"/>
        <v>0.010638297872340425</v>
      </c>
      <c r="Y59" s="1">
        <v>19</v>
      </c>
      <c r="Z59" s="6">
        <f t="shared" si="36"/>
        <v>0.021300448430493273</v>
      </c>
      <c r="AA59"/>
    </row>
    <row r="60" spans="1:27" ht="12.75">
      <c r="A60" s="24" t="s">
        <v>47</v>
      </c>
      <c r="B60" s="3"/>
      <c r="C60" s="19"/>
      <c r="D60" s="1">
        <v>2</v>
      </c>
      <c r="E60" s="6">
        <f t="shared" si="31"/>
        <v>0.016260162601626018</v>
      </c>
      <c r="G60" s="1">
        <v>8</v>
      </c>
      <c r="H60" s="6">
        <f t="shared" si="37"/>
        <v>0.0784313725490196</v>
      </c>
      <c r="J60" s="1"/>
      <c r="K60" s="6">
        <f t="shared" si="37"/>
        <v>0</v>
      </c>
      <c r="M60" s="1">
        <v>6</v>
      </c>
      <c r="N60" s="6">
        <f t="shared" si="32"/>
        <v>0.03296703296703297</v>
      </c>
      <c r="P60" s="1"/>
      <c r="Q60" s="6">
        <f t="shared" si="33"/>
        <v>0</v>
      </c>
      <c r="S60" s="1">
        <v>2</v>
      </c>
      <c r="T60" s="6">
        <f t="shared" si="34"/>
        <v>0.013422818791946308</v>
      </c>
      <c r="V60" s="1">
        <v>2</v>
      </c>
      <c r="W60" s="6">
        <f t="shared" si="35"/>
        <v>0.010638297872340425</v>
      </c>
      <c r="Y60" s="1">
        <v>20</v>
      </c>
      <c r="Z60" s="6">
        <f t="shared" si="36"/>
        <v>0.02242152466367713</v>
      </c>
      <c r="AA60"/>
    </row>
    <row r="61" spans="1:27" ht="12.75">
      <c r="A61" s="23" t="s">
        <v>1</v>
      </c>
      <c r="B61" s="15"/>
      <c r="C61" s="16"/>
      <c r="D61" s="16">
        <f>SUM(D53:D60)</f>
        <v>123</v>
      </c>
      <c r="E61" s="17">
        <f t="shared" si="31"/>
        <v>1</v>
      </c>
      <c r="F61" s="16"/>
      <c r="G61" s="16">
        <f>SUM(G53:G60)</f>
        <v>102</v>
      </c>
      <c r="H61" s="17">
        <f t="shared" si="37"/>
        <v>1</v>
      </c>
      <c r="I61" s="16"/>
      <c r="J61" s="16">
        <f>SUM(J53:J60)</f>
        <v>91</v>
      </c>
      <c r="K61" s="17">
        <f t="shared" si="37"/>
        <v>1</v>
      </c>
      <c r="L61" s="16"/>
      <c r="M61" s="16">
        <f>SUM(M53:M60)</f>
        <v>182</v>
      </c>
      <c r="N61" s="17">
        <f t="shared" si="32"/>
        <v>1</v>
      </c>
      <c r="O61" s="16"/>
      <c r="P61" s="16">
        <f>SUM(P53:P60)</f>
        <v>57</v>
      </c>
      <c r="Q61" s="17">
        <f t="shared" si="33"/>
        <v>1</v>
      </c>
      <c r="R61" s="16"/>
      <c r="S61" s="16">
        <f>SUM(S53:S60)</f>
        <v>149</v>
      </c>
      <c r="T61" s="17">
        <f t="shared" si="34"/>
        <v>1</v>
      </c>
      <c r="U61" s="16"/>
      <c r="V61" s="16">
        <f>SUM(V53:V60)</f>
        <v>188</v>
      </c>
      <c r="W61" s="17">
        <f t="shared" si="35"/>
        <v>1</v>
      </c>
      <c r="X61" s="16"/>
      <c r="Y61" s="16">
        <f>SUM(Y53:Y60)</f>
        <v>892</v>
      </c>
      <c r="Z61" s="17">
        <f t="shared" si="36"/>
        <v>1</v>
      </c>
      <c r="AA61"/>
    </row>
    <row r="62" spans="3:27" ht="12.75">
      <c r="C62" s="19"/>
      <c r="E62" s="6"/>
      <c r="G62" s="1"/>
      <c r="H62" s="6"/>
      <c r="J62" s="1"/>
      <c r="K62" s="6"/>
      <c r="M62" s="1"/>
      <c r="N62" s="6"/>
      <c r="P62" s="1"/>
      <c r="Q62" s="6"/>
      <c r="S62" s="1"/>
      <c r="T62" s="6"/>
      <c r="V62" s="1"/>
      <c r="W62" s="6"/>
      <c r="Y62" s="1"/>
      <c r="Z62" s="6"/>
      <c r="AA62"/>
    </row>
    <row r="63" spans="1:27" ht="41.25" customHeight="1">
      <c r="A63" s="18" t="s">
        <v>106</v>
      </c>
      <c r="C63" s="14"/>
      <c r="D63" s="37" t="s">
        <v>49</v>
      </c>
      <c r="E63" s="37"/>
      <c r="F63" s="14"/>
      <c r="G63" s="38" t="s">
        <v>53</v>
      </c>
      <c r="H63" s="38"/>
      <c r="I63" s="14"/>
      <c r="J63" s="39" t="s">
        <v>54</v>
      </c>
      <c r="K63" s="39"/>
      <c r="L63" s="14"/>
      <c r="M63" s="40" t="s">
        <v>55</v>
      </c>
      <c r="N63" s="40"/>
      <c r="O63" s="14"/>
      <c r="P63" s="41" t="s">
        <v>52</v>
      </c>
      <c r="Q63" s="41"/>
      <c r="R63" s="14"/>
      <c r="S63" s="42" t="s">
        <v>51</v>
      </c>
      <c r="T63" s="42"/>
      <c r="U63" s="14"/>
      <c r="V63" s="43" t="s">
        <v>50</v>
      </c>
      <c r="W63" s="43"/>
      <c r="X63" s="1"/>
      <c r="Y63" s="44" t="s">
        <v>1</v>
      </c>
      <c r="Z63" s="44"/>
      <c r="AA63"/>
    </row>
    <row r="64" spans="2:27" ht="12.75" customHeight="1">
      <c r="B64" s="3"/>
      <c r="D64" s="7" t="s">
        <v>56</v>
      </c>
      <c r="E64" s="7" t="s">
        <v>57</v>
      </c>
      <c r="G64" s="7" t="s">
        <v>56</v>
      </c>
      <c r="H64" s="7" t="s">
        <v>57</v>
      </c>
      <c r="J64" s="7" t="s">
        <v>56</v>
      </c>
      <c r="K64" s="7" t="s">
        <v>57</v>
      </c>
      <c r="M64" s="7" t="s">
        <v>56</v>
      </c>
      <c r="N64" s="7" t="s">
        <v>57</v>
      </c>
      <c r="P64" s="7" t="s">
        <v>56</v>
      </c>
      <c r="Q64" s="7" t="s">
        <v>57</v>
      </c>
      <c r="S64" s="7" t="s">
        <v>56</v>
      </c>
      <c r="T64" s="7" t="s">
        <v>57</v>
      </c>
      <c r="V64" s="7" t="s">
        <v>56</v>
      </c>
      <c r="W64" s="7" t="s">
        <v>57</v>
      </c>
      <c r="Y64" s="7" t="s">
        <v>56</v>
      </c>
      <c r="Z64" s="7" t="s">
        <v>57</v>
      </c>
      <c r="AA64"/>
    </row>
    <row r="65" spans="1:27" ht="12.75">
      <c r="A65" s="24" t="s">
        <v>40</v>
      </c>
      <c r="B65" s="3"/>
      <c r="D65" s="1">
        <v>44</v>
      </c>
      <c r="E65" s="6">
        <f aca="true" t="shared" si="38" ref="E65:E73">D65/123</f>
        <v>0.35772357723577236</v>
      </c>
      <c r="G65" s="1">
        <v>49</v>
      </c>
      <c r="H65" s="6">
        <f>G65/G$73</f>
        <v>0.47572815533980584</v>
      </c>
      <c r="J65" s="1">
        <v>47</v>
      </c>
      <c r="K65" s="6">
        <f aca="true" t="shared" si="39" ref="K65:K73">J65/J$73</f>
        <v>0.5108695652173914</v>
      </c>
      <c r="M65" s="1">
        <v>79</v>
      </c>
      <c r="N65" s="6">
        <f aca="true" t="shared" si="40" ref="N65:N73">M65/M$73</f>
        <v>0.43169398907103823</v>
      </c>
      <c r="P65" s="1">
        <v>17</v>
      </c>
      <c r="Q65" s="6">
        <f aca="true" t="shared" si="41" ref="Q65:Q73">P65/P$73</f>
        <v>0.2982456140350877</v>
      </c>
      <c r="S65" s="1">
        <v>64</v>
      </c>
      <c r="T65" s="6">
        <f aca="true" t="shared" si="42" ref="T65:T73">S65/S$73</f>
        <v>0.423841059602649</v>
      </c>
      <c r="V65" s="1">
        <v>111</v>
      </c>
      <c r="W65" s="6">
        <f aca="true" t="shared" si="43" ref="W65:W73">V65/V$73</f>
        <v>0.5873015873015873</v>
      </c>
      <c r="Y65" s="1">
        <v>411</v>
      </c>
      <c r="Z65" s="6">
        <f aca="true" t="shared" si="44" ref="Z65:Z73">Y65/Y$73</f>
        <v>0.4576837416481069</v>
      </c>
      <c r="AA65"/>
    </row>
    <row r="66" spans="1:27" ht="12.75">
      <c r="A66" s="24" t="s">
        <v>41</v>
      </c>
      <c r="B66" s="3"/>
      <c r="D66" s="1">
        <v>8</v>
      </c>
      <c r="E66" s="6">
        <f t="shared" si="38"/>
        <v>0.06504065040650407</v>
      </c>
      <c r="G66" s="1">
        <v>6</v>
      </c>
      <c r="H66" s="6">
        <f aca="true" t="shared" si="45" ref="H66:H73">G66/G$73</f>
        <v>0.05825242718446602</v>
      </c>
      <c r="J66" s="1">
        <v>5</v>
      </c>
      <c r="K66" s="6">
        <f t="shared" si="39"/>
        <v>0.05434782608695652</v>
      </c>
      <c r="M66" s="1">
        <v>7</v>
      </c>
      <c r="N66" s="6">
        <f t="shared" si="40"/>
        <v>0.03825136612021858</v>
      </c>
      <c r="P66" s="1">
        <v>3</v>
      </c>
      <c r="Q66" s="6">
        <f t="shared" si="41"/>
        <v>0.05263157894736842</v>
      </c>
      <c r="S66" s="1">
        <v>8</v>
      </c>
      <c r="T66" s="6">
        <f t="shared" si="42"/>
        <v>0.052980132450331126</v>
      </c>
      <c r="V66" s="1">
        <v>5</v>
      </c>
      <c r="W66" s="6">
        <f t="shared" si="43"/>
        <v>0.026455026455026454</v>
      </c>
      <c r="Y66" s="1">
        <v>42</v>
      </c>
      <c r="Z66" s="6">
        <f t="shared" si="44"/>
        <v>0.0467706013363029</v>
      </c>
      <c r="AA66"/>
    </row>
    <row r="67" spans="1:27" ht="12.75">
      <c r="A67" s="24" t="s">
        <v>42</v>
      </c>
      <c r="B67" s="3"/>
      <c r="C67" s="19"/>
      <c r="D67" s="1">
        <v>3</v>
      </c>
      <c r="E67" s="6">
        <f t="shared" si="38"/>
        <v>0.024390243902439025</v>
      </c>
      <c r="G67" s="1">
        <v>7</v>
      </c>
      <c r="H67" s="6">
        <f t="shared" si="45"/>
        <v>0.06796116504854369</v>
      </c>
      <c r="J67" s="1">
        <v>7</v>
      </c>
      <c r="K67" s="6">
        <f t="shared" si="39"/>
        <v>0.07608695652173914</v>
      </c>
      <c r="M67" s="1">
        <v>7</v>
      </c>
      <c r="N67" s="6">
        <f t="shared" si="40"/>
        <v>0.03825136612021858</v>
      </c>
      <c r="P67" s="1">
        <v>3</v>
      </c>
      <c r="Q67" s="6">
        <f t="shared" si="41"/>
        <v>0.05263157894736842</v>
      </c>
      <c r="S67" s="1">
        <v>8</v>
      </c>
      <c r="T67" s="6">
        <f t="shared" si="42"/>
        <v>0.052980132450331126</v>
      </c>
      <c r="V67" s="1">
        <v>7</v>
      </c>
      <c r="W67" s="6">
        <f t="shared" si="43"/>
        <v>0.037037037037037035</v>
      </c>
      <c r="Y67" s="1">
        <v>42</v>
      </c>
      <c r="Z67" s="6">
        <f t="shared" si="44"/>
        <v>0.0467706013363029</v>
      </c>
      <c r="AA67"/>
    </row>
    <row r="68" spans="1:27" ht="12.75">
      <c r="A68" s="24" t="s">
        <v>43</v>
      </c>
      <c r="B68" s="3"/>
      <c r="C68" s="19"/>
      <c r="D68" s="1">
        <v>7</v>
      </c>
      <c r="E68" s="6">
        <f t="shared" si="38"/>
        <v>0.056910569105691054</v>
      </c>
      <c r="G68" s="1">
        <v>3</v>
      </c>
      <c r="H68" s="6">
        <f t="shared" si="45"/>
        <v>0.02912621359223301</v>
      </c>
      <c r="J68" s="1">
        <v>4</v>
      </c>
      <c r="K68" s="6">
        <f t="shared" si="39"/>
        <v>0.043478260869565216</v>
      </c>
      <c r="M68" s="1">
        <v>10</v>
      </c>
      <c r="N68" s="6">
        <f t="shared" si="40"/>
        <v>0.0546448087431694</v>
      </c>
      <c r="P68" s="1">
        <v>6</v>
      </c>
      <c r="Q68" s="6">
        <f t="shared" si="41"/>
        <v>0.10526315789473684</v>
      </c>
      <c r="S68" s="1">
        <v>7</v>
      </c>
      <c r="T68" s="6">
        <f t="shared" si="42"/>
        <v>0.046357615894039736</v>
      </c>
      <c r="V68" s="1">
        <v>23</v>
      </c>
      <c r="W68" s="6">
        <f t="shared" si="43"/>
        <v>0.12169312169312169</v>
      </c>
      <c r="Y68" s="1">
        <v>60</v>
      </c>
      <c r="Z68" s="6">
        <f t="shared" si="44"/>
        <v>0.066815144766147</v>
      </c>
      <c r="AA68"/>
    </row>
    <row r="69" spans="1:27" ht="12.75">
      <c r="A69" s="24" t="s">
        <v>44</v>
      </c>
      <c r="B69" s="3"/>
      <c r="C69" s="19"/>
      <c r="D69" s="1">
        <v>15</v>
      </c>
      <c r="E69" s="6">
        <f t="shared" si="38"/>
        <v>0.12195121951219512</v>
      </c>
      <c r="G69" s="1">
        <v>7</v>
      </c>
      <c r="H69" s="6">
        <f t="shared" si="45"/>
        <v>0.06796116504854369</v>
      </c>
      <c r="J69" s="1">
        <v>7</v>
      </c>
      <c r="K69" s="6">
        <f t="shared" si="39"/>
        <v>0.07608695652173914</v>
      </c>
      <c r="M69" s="1">
        <v>23</v>
      </c>
      <c r="N69" s="6">
        <f t="shared" si="40"/>
        <v>0.12568306010928962</v>
      </c>
      <c r="P69" s="1">
        <v>4</v>
      </c>
      <c r="Q69" s="6">
        <f t="shared" si="41"/>
        <v>0.07017543859649122</v>
      </c>
      <c r="S69" s="1">
        <v>21</v>
      </c>
      <c r="T69" s="6">
        <f t="shared" si="42"/>
        <v>0.1390728476821192</v>
      </c>
      <c r="V69" s="1">
        <v>9</v>
      </c>
      <c r="W69" s="6">
        <f t="shared" si="43"/>
        <v>0.047619047619047616</v>
      </c>
      <c r="Y69" s="1">
        <v>86</v>
      </c>
      <c r="Z69" s="6">
        <f t="shared" si="44"/>
        <v>0.0957683741648107</v>
      </c>
      <c r="AA69"/>
    </row>
    <row r="70" spans="1:27" ht="12.75">
      <c r="A70" s="24" t="s">
        <v>45</v>
      </c>
      <c r="B70" s="3"/>
      <c r="C70" s="19"/>
      <c r="D70" s="1">
        <v>12</v>
      </c>
      <c r="E70" s="6">
        <f t="shared" si="38"/>
        <v>0.0975609756097561</v>
      </c>
      <c r="G70" s="1">
        <v>5</v>
      </c>
      <c r="H70" s="6">
        <f t="shared" si="45"/>
        <v>0.04854368932038835</v>
      </c>
      <c r="J70" s="1">
        <v>8</v>
      </c>
      <c r="K70" s="6">
        <f t="shared" si="39"/>
        <v>0.08695652173913043</v>
      </c>
      <c r="M70" s="1">
        <v>14</v>
      </c>
      <c r="N70" s="6">
        <f t="shared" si="40"/>
        <v>0.07650273224043716</v>
      </c>
      <c r="P70" s="1">
        <v>8</v>
      </c>
      <c r="Q70" s="6">
        <f t="shared" si="41"/>
        <v>0.14035087719298245</v>
      </c>
      <c r="S70" s="1">
        <v>15</v>
      </c>
      <c r="T70" s="6">
        <f t="shared" si="42"/>
        <v>0.09933774834437085</v>
      </c>
      <c r="V70" s="1">
        <v>15</v>
      </c>
      <c r="W70" s="6">
        <f t="shared" si="43"/>
        <v>0.07936507936507936</v>
      </c>
      <c r="Y70" s="1">
        <v>77</v>
      </c>
      <c r="Z70" s="6">
        <f t="shared" si="44"/>
        <v>0.08574610244988864</v>
      </c>
      <c r="AA70"/>
    </row>
    <row r="71" spans="1:27" ht="12.75">
      <c r="A71" s="24" t="s">
        <v>46</v>
      </c>
      <c r="B71" s="3"/>
      <c r="C71" s="19"/>
      <c r="D71" s="1">
        <v>10</v>
      </c>
      <c r="E71" s="6">
        <f t="shared" si="38"/>
        <v>0.08130081300813008</v>
      </c>
      <c r="G71" s="1">
        <v>3</v>
      </c>
      <c r="H71" s="6">
        <f t="shared" si="45"/>
        <v>0.02912621359223301</v>
      </c>
      <c r="J71" s="1">
        <v>4</v>
      </c>
      <c r="K71" s="6">
        <f t="shared" si="39"/>
        <v>0.043478260869565216</v>
      </c>
      <c r="M71" s="1">
        <v>14</v>
      </c>
      <c r="N71" s="6">
        <f t="shared" si="40"/>
        <v>0.07650273224043716</v>
      </c>
      <c r="P71" s="1">
        <v>4</v>
      </c>
      <c r="Q71" s="6">
        <f t="shared" si="41"/>
        <v>0.07017543859649122</v>
      </c>
      <c r="S71" s="1">
        <v>7</v>
      </c>
      <c r="T71" s="6">
        <f t="shared" si="42"/>
        <v>0.046357615894039736</v>
      </c>
      <c r="V71" s="1">
        <v>10</v>
      </c>
      <c r="W71" s="6">
        <f t="shared" si="43"/>
        <v>0.05291005291005291</v>
      </c>
      <c r="Y71" s="1">
        <v>52</v>
      </c>
      <c r="Z71" s="6">
        <f t="shared" si="44"/>
        <v>0.05790645879732739</v>
      </c>
      <c r="AA71"/>
    </row>
    <row r="72" spans="1:27" ht="12.75">
      <c r="A72" s="24" t="s">
        <v>47</v>
      </c>
      <c r="B72" s="3"/>
      <c r="C72" s="19"/>
      <c r="D72" s="1">
        <v>24</v>
      </c>
      <c r="E72" s="6">
        <f t="shared" si="38"/>
        <v>0.1951219512195122</v>
      </c>
      <c r="G72" s="1">
        <v>23</v>
      </c>
      <c r="H72" s="6">
        <f t="shared" si="45"/>
        <v>0.22330097087378642</v>
      </c>
      <c r="J72" s="1">
        <v>10</v>
      </c>
      <c r="K72" s="6">
        <f t="shared" si="39"/>
        <v>0.10869565217391304</v>
      </c>
      <c r="M72" s="1">
        <v>29</v>
      </c>
      <c r="N72" s="6">
        <f t="shared" si="40"/>
        <v>0.15846994535519127</v>
      </c>
      <c r="P72" s="1">
        <v>12</v>
      </c>
      <c r="Q72" s="6">
        <f t="shared" si="41"/>
        <v>0.21052631578947367</v>
      </c>
      <c r="S72" s="1">
        <v>21</v>
      </c>
      <c r="T72" s="6">
        <f t="shared" si="42"/>
        <v>0.1390728476821192</v>
      </c>
      <c r="V72" s="1">
        <v>9</v>
      </c>
      <c r="W72" s="6">
        <f t="shared" si="43"/>
        <v>0.047619047619047616</v>
      </c>
      <c r="Y72" s="1">
        <v>128</v>
      </c>
      <c r="Z72" s="6">
        <f t="shared" si="44"/>
        <v>0.14253897550111358</v>
      </c>
      <c r="AA72"/>
    </row>
    <row r="73" spans="1:27" ht="12.75">
      <c r="A73" s="23" t="s">
        <v>1</v>
      </c>
      <c r="B73" s="15"/>
      <c r="C73" s="16"/>
      <c r="D73" s="16">
        <f>SUM(D65:D72)</f>
        <v>123</v>
      </c>
      <c r="E73" s="17">
        <f t="shared" si="38"/>
        <v>1</v>
      </c>
      <c r="F73" s="16"/>
      <c r="G73" s="16">
        <f>SUM(G65:G72)</f>
        <v>103</v>
      </c>
      <c r="H73" s="17">
        <f t="shared" si="45"/>
        <v>1</v>
      </c>
      <c r="I73" s="16"/>
      <c r="J73" s="16">
        <f>SUM(J65:J72)</f>
        <v>92</v>
      </c>
      <c r="K73" s="17">
        <f t="shared" si="39"/>
        <v>1</v>
      </c>
      <c r="L73" s="16"/>
      <c r="M73" s="16">
        <f>SUM(M65:M72)</f>
        <v>183</v>
      </c>
      <c r="N73" s="17">
        <f t="shared" si="40"/>
        <v>1</v>
      </c>
      <c r="O73" s="16"/>
      <c r="P73" s="16">
        <f>SUM(P65:P72)</f>
        <v>57</v>
      </c>
      <c r="Q73" s="17">
        <f t="shared" si="41"/>
        <v>1</v>
      </c>
      <c r="R73" s="16"/>
      <c r="S73" s="16">
        <f>SUM(S65:S72)</f>
        <v>151</v>
      </c>
      <c r="T73" s="17">
        <f t="shared" si="42"/>
        <v>1</v>
      </c>
      <c r="U73" s="16"/>
      <c r="V73" s="16">
        <f>SUM(V65:V72)</f>
        <v>189</v>
      </c>
      <c r="W73" s="17">
        <f t="shared" si="43"/>
        <v>1</v>
      </c>
      <c r="X73" s="16"/>
      <c r="Y73" s="16">
        <f>SUM(Y65:Y72)</f>
        <v>898</v>
      </c>
      <c r="Z73" s="17">
        <f t="shared" si="44"/>
        <v>1</v>
      </c>
      <c r="AA73"/>
    </row>
    <row r="74" spans="3:27" ht="12.75">
      <c r="C74" s="19"/>
      <c r="E74" s="6"/>
      <c r="G74" s="1"/>
      <c r="H74" s="6"/>
      <c r="J74" s="1"/>
      <c r="K74" s="6"/>
      <c r="M74" s="1"/>
      <c r="N74" s="6"/>
      <c r="P74" s="1"/>
      <c r="Q74" s="6"/>
      <c r="S74" s="1"/>
      <c r="T74" s="6"/>
      <c r="V74" s="1"/>
      <c r="W74" s="6"/>
      <c r="Y74" s="1"/>
      <c r="Z74" s="6"/>
      <c r="AA74"/>
    </row>
    <row r="75" spans="1:27" ht="41.25" customHeight="1">
      <c r="A75" s="18" t="s">
        <v>107</v>
      </c>
      <c r="C75" s="14"/>
      <c r="D75" s="37" t="s">
        <v>49</v>
      </c>
      <c r="E75" s="37"/>
      <c r="F75" s="14"/>
      <c r="G75" s="38" t="s">
        <v>53</v>
      </c>
      <c r="H75" s="38"/>
      <c r="I75" s="14"/>
      <c r="J75" s="39" t="s">
        <v>54</v>
      </c>
      <c r="K75" s="39"/>
      <c r="L75" s="14"/>
      <c r="M75" s="40" t="s">
        <v>55</v>
      </c>
      <c r="N75" s="40"/>
      <c r="O75" s="14"/>
      <c r="P75" s="41" t="s">
        <v>52</v>
      </c>
      <c r="Q75" s="41"/>
      <c r="R75" s="14"/>
      <c r="S75" s="42" t="s">
        <v>51</v>
      </c>
      <c r="T75" s="42"/>
      <c r="U75" s="14"/>
      <c r="V75" s="43" t="s">
        <v>50</v>
      </c>
      <c r="W75" s="43"/>
      <c r="X75" s="1"/>
      <c r="Y75" s="44" t="s">
        <v>1</v>
      </c>
      <c r="Z75" s="44"/>
      <c r="AA75"/>
    </row>
    <row r="76" spans="2:27" ht="12.75" customHeight="1">
      <c r="B76" s="3"/>
      <c r="D76" s="7" t="s">
        <v>56</v>
      </c>
      <c r="E76" s="7" t="s">
        <v>57</v>
      </c>
      <c r="G76" s="7" t="s">
        <v>56</v>
      </c>
      <c r="H76" s="7" t="s">
        <v>57</v>
      </c>
      <c r="J76" s="7" t="s">
        <v>56</v>
      </c>
      <c r="K76" s="7" t="s">
        <v>57</v>
      </c>
      <c r="M76" s="7" t="s">
        <v>56</v>
      </c>
      <c r="N76" s="7" t="s">
        <v>57</v>
      </c>
      <c r="P76" s="7" t="s">
        <v>56</v>
      </c>
      <c r="Q76" s="7" t="s">
        <v>57</v>
      </c>
      <c r="S76" s="7" t="s">
        <v>56</v>
      </c>
      <c r="T76" s="7" t="s">
        <v>57</v>
      </c>
      <c r="V76" s="7" t="s">
        <v>56</v>
      </c>
      <c r="W76" s="7" t="s">
        <v>57</v>
      </c>
      <c r="Y76" s="7" t="s">
        <v>56</v>
      </c>
      <c r="Z76" s="7" t="s">
        <v>57</v>
      </c>
      <c r="AA76"/>
    </row>
    <row r="77" spans="1:27" ht="12.75">
      <c r="A77" s="24" t="s">
        <v>40</v>
      </c>
      <c r="B77" s="3"/>
      <c r="D77" s="1">
        <v>68</v>
      </c>
      <c r="E77" s="6">
        <f>D77/122</f>
        <v>0.5573770491803278</v>
      </c>
      <c r="G77" s="1">
        <v>66</v>
      </c>
      <c r="H77" s="6">
        <f>G77/G$85</f>
        <v>0.6346153846153846</v>
      </c>
      <c r="J77" s="1">
        <v>49</v>
      </c>
      <c r="K77" s="6">
        <f aca="true" t="shared" si="46" ref="K77:K85">J77/J$85</f>
        <v>0.532608695652174</v>
      </c>
      <c r="M77" s="1">
        <v>106</v>
      </c>
      <c r="N77" s="6">
        <f aca="true" t="shared" si="47" ref="N77:N85">M77/M$85</f>
        <v>0.5824175824175825</v>
      </c>
      <c r="P77" s="1">
        <v>40</v>
      </c>
      <c r="Q77" s="6">
        <f aca="true" t="shared" si="48" ref="Q77:Q85">P77/P$85</f>
        <v>0.6896551724137931</v>
      </c>
      <c r="S77" s="1">
        <v>76</v>
      </c>
      <c r="T77" s="6">
        <f aca="true" t="shared" si="49" ref="T77:T85">S77/S$85</f>
        <v>0.5033112582781457</v>
      </c>
      <c r="V77" s="1">
        <v>112</v>
      </c>
      <c r="W77" s="6">
        <f aca="true" t="shared" si="50" ref="W77:W85">V77/V$85</f>
        <v>0.5989304812834224</v>
      </c>
      <c r="Y77" s="1">
        <v>517</v>
      </c>
      <c r="Z77" s="6">
        <f aca="true" t="shared" si="51" ref="Z77:Z85">Y77/Y$85</f>
        <v>0.5770089285714286</v>
      </c>
      <c r="AA77"/>
    </row>
    <row r="78" spans="1:27" ht="12.75">
      <c r="A78" s="24" t="s">
        <v>41</v>
      </c>
      <c r="B78" s="3"/>
      <c r="C78" s="19"/>
      <c r="D78" s="1">
        <v>24</v>
      </c>
      <c r="E78" s="6">
        <f aca="true" t="shared" si="52" ref="E78:E85">D78/122</f>
        <v>0.19672131147540983</v>
      </c>
      <c r="G78" s="1">
        <v>19</v>
      </c>
      <c r="H78" s="6">
        <f aca="true" t="shared" si="53" ref="H78:H85">G78/G$85</f>
        <v>0.18269230769230768</v>
      </c>
      <c r="J78" s="1">
        <v>22</v>
      </c>
      <c r="K78" s="6">
        <f t="shared" si="46"/>
        <v>0.2391304347826087</v>
      </c>
      <c r="M78" s="1">
        <v>43</v>
      </c>
      <c r="N78" s="6">
        <f t="shared" si="47"/>
        <v>0.23626373626373626</v>
      </c>
      <c r="P78" s="1">
        <v>12</v>
      </c>
      <c r="Q78" s="6">
        <f t="shared" si="48"/>
        <v>0.20689655172413793</v>
      </c>
      <c r="S78" s="1">
        <v>32</v>
      </c>
      <c r="T78" s="6">
        <f t="shared" si="49"/>
        <v>0.2119205298013245</v>
      </c>
      <c r="V78" s="1">
        <v>38</v>
      </c>
      <c r="W78" s="6">
        <f t="shared" si="50"/>
        <v>0.20320855614973263</v>
      </c>
      <c r="Y78" s="1">
        <v>190</v>
      </c>
      <c r="Z78" s="6">
        <f t="shared" si="51"/>
        <v>0.21205357142857142</v>
      </c>
      <c r="AA78"/>
    </row>
    <row r="79" spans="1:27" ht="12.75">
      <c r="A79" s="24" t="s">
        <v>42</v>
      </c>
      <c r="B79" s="3"/>
      <c r="D79" s="1">
        <v>10</v>
      </c>
      <c r="E79" s="6">
        <f t="shared" si="52"/>
        <v>0.08196721311475409</v>
      </c>
      <c r="G79" s="1">
        <v>6</v>
      </c>
      <c r="H79" s="6">
        <f t="shared" si="53"/>
        <v>0.057692307692307696</v>
      </c>
      <c r="J79" s="1">
        <v>11</v>
      </c>
      <c r="K79" s="6">
        <f t="shared" si="46"/>
        <v>0.11956521739130435</v>
      </c>
      <c r="M79" s="1">
        <v>9</v>
      </c>
      <c r="N79" s="6">
        <f t="shared" si="47"/>
        <v>0.04945054945054945</v>
      </c>
      <c r="P79" s="1">
        <v>4</v>
      </c>
      <c r="Q79" s="6">
        <f t="shared" si="48"/>
        <v>0.06896551724137931</v>
      </c>
      <c r="S79" s="1">
        <v>15</v>
      </c>
      <c r="T79" s="6">
        <f t="shared" si="49"/>
        <v>0.09933774834437085</v>
      </c>
      <c r="V79" s="1">
        <v>17</v>
      </c>
      <c r="W79" s="6">
        <f t="shared" si="50"/>
        <v>0.09090909090909091</v>
      </c>
      <c r="Y79" s="1">
        <v>72</v>
      </c>
      <c r="Z79" s="6">
        <f t="shared" si="51"/>
        <v>0.08035714285714286</v>
      </c>
      <c r="AA79"/>
    </row>
    <row r="80" spans="1:27" ht="12.75">
      <c r="A80" s="24" t="s">
        <v>43</v>
      </c>
      <c r="B80" s="3"/>
      <c r="D80" s="1">
        <v>6</v>
      </c>
      <c r="E80" s="6">
        <f t="shared" si="52"/>
        <v>0.04918032786885246</v>
      </c>
      <c r="G80" s="1">
        <v>6</v>
      </c>
      <c r="H80" s="6">
        <f t="shared" si="53"/>
        <v>0.057692307692307696</v>
      </c>
      <c r="J80" s="1">
        <v>4</v>
      </c>
      <c r="K80" s="6">
        <f t="shared" si="46"/>
        <v>0.043478260869565216</v>
      </c>
      <c r="M80" s="1">
        <v>6</v>
      </c>
      <c r="N80" s="6">
        <f t="shared" si="47"/>
        <v>0.03296703296703297</v>
      </c>
      <c r="P80" s="1">
        <v>2</v>
      </c>
      <c r="Q80" s="6">
        <f t="shared" si="48"/>
        <v>0.034482758620689655</v>
      </c>
      <c r="S80" s="1">
        <v>6</v>
      </c>
      <c r="T80" s="6">
        <f t="shared" si="49"/>
        <v>0.039735099337748346</v>
      </c>
      <c r="V80" s="1">
        <v>6</v>
      </c>
      <c r="W80" s="6">
        <f t="shared" si="50"/>
        <v>0.03208556149732621</v>
      </c>
      <c r="Y80" s="1">
        <v>36</v>
      </c>
      <c r="Z80" s="6">
        <f t="shared" si="51"/>
        <v>0.04017857142857143</v>
      </c>
      <c r="AA80"/>
    </row>
    <row r="81" spans="1:27" ht="12.75">
      <c r="A81" s="24" t="s">
        <v>44</v>
      </c>
      <c r="B81" s="3"/>
      <c r="D81" s="1">
        <v>6</v>
      </c>
      <c r="E81" s="6">
        <f t="shared" si="52"/>
        <v>0.04918032786885246</v>
      </c>
      <c r="G81" s="1">
        <v>4</v>
      </c>
      <c r="H81" s="6">
        <f t="shared" si="53"/>
        <v>0.038461538461538464</v>
      </c>
      <c r="J81" s="1">
        <v>2</v>
      </c>
      <c r="K81" s="6">
        <f t="shared" si="46"/>
        <v>0.021739130434782608</v>
      </c>
      <c r="M81" s="1">
        <v>8</v>
      </c>
      <c r="N81" s="6">
        <f t="shared" si="47"/>
        <v>0.04395604395604396</v>
      </c>
      <c r="P81" s="1"/>
      <c r="Q81" s="6">
        <f t="shared" si="48"/>
        <v>0</v>
      </c>
      <c r="S81" s="1">
        <v>6</v>
      </c>
      <c r="T81" s="6">
        <f t="shared" si="49"/>
        <v>0.039735099337748346</v>
      </c>
      <c r="V81" s="1">
        <v>7</v>
      </c>
      <c r="W81" s="6">
        <f t="shared" si="50"/>
        <v>0.0374331550802139</v>
      </c>
      <c r="Y81" s="1">
        <v>33</v>
      </c>
      <c r="Z81" s="6">
        <f t="shared" si="51"/>
        <v>0.036830357142857144</v>
      </c>
      <c r="AA81"/>
    </row>
    <row r="82" spans="1:27" ht="12.75">
      <c r="A82" s="24" t="s">
        <v>45</v>
      </c>
      <c r="B82" s="3"/>
      <c r="D82" s="1">
        <v>4</v>
      </c>
      <c r="E82" s="6">
        <f t="shared" si="52"/>
        <v>0.03278688524590164</v>
      </c>
      <c r="G82" s="1">
        <v>2</v>
      </c>
      <c r="H82" s="6">
        <f t="shared" si="53"/>
        <v>0.019230769230769232</v>
      </c>
      <c r="J82" s="1">
        <v>1</v>
      </c>
      <c r="K82" s="6">
        <f t="shared" si="46"/>
        <v>0.010869565217391304</v>
      </c>
      <c r="M82" s="1">
        <v>3</v>
      </c>
      <c r="N82" s="6">
        <f t="shared" si="47"/>
        <v>0.016483516483516484</v>
      </c>
      <c r="P82" s="1"/>
      <c r="Q82" s="6">
        <f t="shared" si="48"/>
        <v>0</v>
      </c>
      <c r="S82" s="1">
        <v>7</v>
      </c>
      <c r="T82" s="6">
        <f t="shared" si="49"/>
        <v>0.046357615894039736</v>
      </c>
      <c r="V82" s="1">
        <v>4</v>
      </c>
      <c r="W82" s="6">
        <f t="shared" si="50"/>
        <v>0.0213903743315508</v>
      </c>
      <c r="Y82" s="1">
        <v>21</v>
      </c>
      <c r="Z82" s="6">
        <f t="shared" si="51"/>
        <v>0.0234375</v>
      </c>
      <c r="AA82"/>
    </row>
    <row r="83" spans="1:27" ht="12.75">
      <c r="A83" s="24" t="s">
        <v>46</v>
      </c>
      <c r="B83" s="3"/>
      <c r="D83" s="1">
        <v>1</v>
      </c>
      <c r="E83" s="6">
        <f t="shared" si="52"/>
        <v>0.00819672131147541</v>
      </c>
      <c r="G83" s="1"/>
      <c r="H83" s="6">
        <f t="shared" si="53"/>
        <v>0</v>
      </c>
      <c r="J83" s="1"/>
      <c r="K83" s="6">
        <f t="shared" si="46"/>
        <v>0</v>
      </c>
      <c r="M83" s="1">
        <v>2</v>
      </c>
      <c r="N83" s="6">
        <f t="shared" si="47"/>
        <v>0.01098901098901099</v>
      </c>
      <c r="P83" s="1"/>
      <c r="Q83" s="6">
        <f t="shared" si="48"/>
        <v>0</v>
      </c>
      <c r="S83" s="1">
        <v>2</v>
      </c>
      <c r="T83" s="6">
        <f t="shared" si="49"/>
        <v>0.013245033112582781</v>
      </c>
      <c r="V83" s="1">
        <v>3</v>
      </c>
      <c r="W83" s="6">
        <f t="shared" si="50"/>
        <v>0.016042780748663103</v>
      </c>
      <c r="Y83" s="1">
        <v>8</v>
      </c>
      <c r="Z83" s="6">
        <f t="shared" si="51"/>
        <v>0.008928571428571428</v>
      </c>
      <c r="AA83"/>
    </row>
    <row r="84" spans="1:27" ht="12.75">
      <c r="A84" s="24" t="s">
        <v>47</v>
      </c>
      <c r="B84" s="3"/>
      <c r="D84" s="1">
        <v>3</v>
      </c>
      <c r="E84" s="6">
        <f t="shared" si="52"/>
        <v>0.02459016393442623</v>
      </c>
      <c r="G84" s="1">
        <v>1</v>
      </c>
      <c r="H84" s="6">
        <f t="shared" si="53"/>
        <v>0.009615384615384616</v>
      </c>
      <c r="J84" s="1">
        <v>3</v>
      </c>
      <c r="K84" s="6">
        <f t="shared" si="46"/>
        <v>0.03260869565217391</v>
      </c>
      <c r="M84" s="1">
        <v>5</v>
      </c>
      <c r="N84" s="6">
        <f t="shared" si="47"/>
        <v>0.027472527472527472</v>
      </c>
      <c r="P84" s="1"/>
      <c r="Q84" s="6">
        <f t="shared" si="48"/>
        <v>0</v>
      </c>
      <c r="S84" s="1">
        <v>7</v>
      </c>
      <c r="T84" s="6">
        <f t="shared" si="49"/>
        <v>0.046357615894039736</v>
      </c>
      <c r="V84" s="1"/>
      <c r="W84" s="6">
        <f t="shared" si="50"/>
        <v>0</v>
      </c>
      <c r="Y84" s="1">
        <v>19</v>
      </c>
      <c r="Z84" s="6">
        <f t="shared" si="51"/>
        <v>0.021205357142857144</v>
      </c>
      <c r="AA84"/>
    </row>
    <row r="85" spans="1:27" ht="12.75">
      <c r="A85" s="23" t="s">
        <v>1</v>
      </c>
      <c r="B85" s="15"/>
      <c r="C85" s="16"/>
      <c r="D85" s="16">
        <f>SUM(D77:D84)</f>
        <v>122</v>
      </c>
      <c r="E85" s="17">
        <f t="shared" si="52"/>
        <v>1</v>
      </c>
      <c r="F85" s="16"/>
      <c r="G85" s="16">
        <f>SUM(G77:G84)</f>
        <v>104</v>
      </c>
      <c r="H85" s="17">
        <f t="shared" si="53"/>
        <v>1</v>
      </c>
      <c r="I85" s="16"/>
      <c r="J85" s="16">
        <f>SUM(J77:J84)</f>
        <v>92</v>
      </c>
      <c r="K85" s="17">
        <f t="shared" si="46"/>
        <v>1</v>
      </c>
      <c r="L85" s="16"/>
      <c r="M85" s="16">
        <f>SUM(M77:M84)</f>
        <v>182</v>
      </c>
      <c r="N85" s="17">
        <f t="shared" si="47"/>
        <v>1</v>
      </c>
      <c r="O85" s="16"/>
      <c r="P85" s="16">
        <f>SUM(P77:P84)</f>
        <v>58</v>
      </c>
      <c r="Q85" s="17">
        <f t="shared" si="48"/>
        <v>1</v>
      </c>
      <c r="R85" s="16"/>
      <c r="S85" s="16">
        <f>SUM(S77:S84)</f>
        <v>151</v>
      </c>
      <c r="T85" s="17">
        <f t="shared" si="49"/>
        <v>1</v>
      </c>
      <c r="U85" s="16"/>
      <c r="V85" s="16">
        <f>SUM(V77:V84)</f>
        <v>187</v>
      </c>
      <c r="W85" s="17">
        <f t="shared" si="50"/>
        <v>1</v>
      </c>
      <c r="X85" s="16"/>
      <c r="Y85" s="16">
        <f>SUM(Y77:Y84)</f>
        <v>896</v>
      </c>
      <c r="Z85" s="17">
        <f t="shared" si="51"/>
        <v>1</v>
      </c>
      <c r="AA85"/>
    </row>
    <row r="86" spans="5:27" ht="12.75">
      <c r="E86" s="6"/>
      <c r="G86" s="1"/>
      <c r="H86" s="6"/>
      <c r="J86" s="1"/>
      <c r="K86" s="6"/>
      <c r="M86" s="1"/>
      <c r="N86" s="6"/>
      <c r="P86" s="1"/>
      <c r="Q86" s="6"/>
      <c r="S86" s="1"/>
      <c r="T86" s="6"/>
      <c r="V86" s="1"/>
      <c r="W86" s="6"/>
      <c r="Y86" s="1"/>
      <c r="Z86" s="6"/>
      <c r="AA86"/>
    </row>
    <row r="87" spans="1:27" ht="41.25" customHeight="1">
      <c r="A87" s="18" t="s">
        <v>108</v>
      </c>
      <c r="C87" s="14"/>
      <c r="D87" s="37" t="s">
        <v>49</v>
      </c>
      <c r="E87" s="37"/>
      <c r="F87" s="14"/>
      <c r="G87" s="38" t="s">
        <v>53</v>
      </c>
      <c r="H87" s="38"/>
      <c r="I87" s="14"/>
      <c r="J87" s="39" t="s">
        <v>54</v>
      </c>
      <c r="K87" s="39"/>
      <c r="L87" s="14"/>
      <c r="M87" s="40" t="s">
        <v>55</v>
      </c>
      <c r="N87" s="40"/>
      <c r="O87" s="14"/>
      <c r="P87" s="41" t="s">
        <v>52</v>
      </c>
      <c r="Q87" s="41"/>
      <c r="R87" s="14"/>
      <c r="S87" s="42" t="s">
        <v>51</v>
      </c>
      <c r="T87" s="42"/>
      <c r="U87" s="14"/>
      <c r="V87" s="43" t="s">
        <v>50</v>
      </c>
      <c r="W87" s="43"/>
      <c r="X87" s="1"/>
      <c r="Y87" s="44" t="s">
        <v>1</v>
      </c>
      <c r="Z87" s="44"/>
      <c r="AA87"/>
    </row>
    <row r="88" spans="4:27" ht="12.75" customHeight="1">
      <c r="D88" s="7" t="s">
        <v>56</v>
      </c>
      <c r="E88" s="7" t="s">
        <v>57</v>
      </c>
      <c r="G88" s="7" t="s">
        <v>56</v>
      </c>
      <c r="H88" s="7" t="s">
        <v>57</v>
      </c>
      <c r="J88" s="7" t="s">
        <v>56</v>
      </c>
      <c r="K88" s="7" t="s">
        <v>57</v>
      </c>
      <c r="M88" s="7" t="s">
        <v>56</v>
      </c>
      <c r="N88" s="7" t="s">
        <v>57</v>
      </c>
      <c r="P88" s="7" t="s">
        <v>56</v>
      </c>
      <c r="Q88" s="7" t="s">
        <v>57</v>
      </c>
      <c r="S88" s="7" t="s">
        <v>56</v>
      </c>
      <c r="T88" s="7" t="s">
        <v>57</v>
      </c>
      <c r="V88" s="7" t="s">
        <v>56</v>
      </c>
      <c r="W88" s="7" t="s">
        <v>57</v>
      </c>
      <c r="Y88" s="7" t="s">
        <v>56</v>
      </c>
      <c r="Z88" s="7" t="s">
        <v>57</v>
      </c>
      <c r="AA88"/>
    </row>
    <row r="89" spans="1:27" ht="12.75">
      <c r="A89" s="24" t="s">
        <v>40</v>
      </c>
      <c r="B89" s="3"/>
      <c r="E89" s="6">
        <f aca="true" t="shared" si="54" ref="E89:E97">D89/122</f>
        <v>0</v>
      </c>
      <c r="G89" s="1">
        <v>3</v>
      </c>
      <c r="H89" s="6">
        <f>G89/G$97</f>
        <v>0.02912621359223301</v>
      </c>
      <c r="J89" s="1">
        <v>2</v>
      </c>
      <c r="K89" s="6">
        <f>J89/J$97</f>
        <v>0.02197802197802198</v>
      </c>
      <c r="M89" s="1">
        <v>5</v>
      </c>
      <c r="N89" s="6">
        <f aca="true" t="shared" si="55" ref="N89:N97">M89/M$97</f>
        <v>0.027624309392265192</v>
      </c>
      <c r="P89" s="1">
        <v>2</v>
      </c>
      <c r="Q89" s="6">
        <f aca="true" t="shared" si="56" ref="Q89:Q97">P89/P$97</f>
        <v>0.03508771929824561</v>
      </c>
      <c r="S89" s="1">
        <v>6</v>
      </c>
      <c r="T89" s="6">
        <f aca="true" t="shared" si="57" ref="T89:T97">S89/S$97</f>
        <v>0.04</v>
      </c>
      <c r="V89" s="1">
        <v>1</v>
      </c>
      <c r="W89" s="6">
        <f aca="true" t="shared" si="58" ref="W89:W97">V89/V$97</f>
        <v>0.005319148936170213</v>
      </c>
      <c r="Y89" s="1">
        <v>19</v>
      </c>
      <c r="Z89" s="6">
        <f aca="true" t="shared" si="59" ref="Z89:Z97">Y89/Y$97</f>
        <v>0.021300448430493273</v>
      </c>
      <c r="AA89"/>
    </row>
    <row r="90" spans="1:27" ht="12.75">
      <c r="A90" s="24" t="s">
        <v>41</v>
      </c>
      <c r="B90" s="3"/>
      <c r="D90" s="1">
        <v>25</v>
      </c>
      <c r="E90" s="6">
        <f t="shared" si="54"/>
        <v>0.20491803278688525</v>
      </c>
      <c r="G90" s="1">
        <v>27</v>
      </c>
      <c r="H90" s="6">
        <f aca="true" t="shared" si="60" ref="H90:K97">G90/G$97</f>
        <v>0.2621359223300971</v>
      </c>
      <c r="J90" s="1">
        <v>26</v>
      </c>
      <c r="K90" s="6">
        <f t="shared" si="60"/>
        <v>0.2857142857142857</v>
      </c>
      <c r="M90" s="1">
        <v>64</v>
      </c>
      <c r="N90" s="6">
        <f t="shared" si="55"/>
        <v>0.35359116022099446</v>
      </c>
      <c r="P90" s="1">
        <v>26</v>
      </c>
      <c r="Q90" s="6">
        <f t="shared" si="56"/>
        <v>0.45614035087719296</v>
      </c>
      <c r="S90" s="1">
        <v>41</v>
      </c>
      <c r="T90" s="6">
        <f t="shared" si="57"/>
        <v>0.2733333333333333</v>
      </c>
      <c r="V90" s="1">
        <v>48</v>
      </c>
      <c r="W90" s="6">
        <f t="shared" si="58"/>
        <v>0.2553191489361702</v>
      </c>
      <c r="Y90" s="1">
        <v>257</v>
      </c>
      <c r="Z90" s="6">
        <f t="shared" si="59"/>
        <v>0.2881165919282511</v>
      </c>
      <c r="AA90"/>
    </row>
    <row r="91" spans="1:27" ht="12.75">
      <c r="A91" s="24" t="s">
        <v>42</v>
      </c>
      <c r="B91" s="3"/>
      <c r="D91" s="1">
        <v>39</v>
      </c>
      <c r="E91" s="6">
        <f t="shared" si="54"/>
        <v>0.319672131147541</v>
      </c>
      <c r="G91" s="1">
        <v>35</v>
      </c>
      <c r="H91" s="6">
        <f t="shared" si="60"/>
        <v>0.33980582524271846</v>
      </c>
      <c r="J91" s="1">
        <v>29</v>
      </c>
      <c r="K91" s="6">
        <f t="shared" si="60"/>
        <v>0.31868131868131866</v>
      </c>
      <c r="M91" s="1">
        <v>48</v>
      </c>
      <c r="N91" s="6">
        <f t="shared" si="55"/>
        <v>0.26519337016574585</v>
      </c>
      <c r="P91" s="1">
        <v>11</v>
      </c>
      <c r="Q91" s="6">
        <f t="shared" si="56"/>
        <v>0.19298245614035087</v>
      </c>
      <c r="S91" s="1">
        <v>50</v>
      </c>
      <c r="T91" s="6">
        <f t="shared" si="57"/>
        <v>0.3333333333333333</v>
      </c>
      <c r="V91" s="1">
        <v>49</v>
      </c>
      <c r="W91" s="6">
        <f t="shared" si="58"/>
        <v>0.26063829787234044</v>
      </c>
      <c r="Y91" s="1">
        <v>261</v>
      </c>
      <c r="Z91" s="6">
        <f t="shared" si="59"/>
        <v>0.29260089686098656</v>
      </c>
      <c r="AA91"/>
    </row>
    <row r="92" spans="1:27" ht="12.75">
      <c r="A92" s="24" t="s">
        <v>43</v>
      </c>
      <c r="B92" s="3"/>
      <c r="D92" s="1">
        <v>23</v>
      </c>
      <c r="E92" s="6">
        <f t="shared" si="54"/>
        <v>0.1885245901639344</v>
      </c>
      <c r="G92" s="1">
        <v>20</v>
      </c>
      <c r="H92" s="6">
        <f t="shared" si="60"/>
        <v>0.1941747572815534</v>
      </c>
      <c r="J92" s="1">
        <v>12</v>
      </c>
      <c r="K92" s="6">
        <f t="shared" si="60"/>
        <v>0.13186813186813187</v>
      </c>
      <c r="M92" s="1">
        <v>23</v>
      </c>
      <c r="N92" s="6">
        <f t="shared" si="55"/>
        <v>0.1270718232044199</v>
      </c>
      <c r="P92" s="1">
        <v>5</v>
      </c>
      <c r="Q92" s="6">
        <f t="shared" si="56"/>
        <v>0.08771929824561403</v>
      </c>
      <c r="S92" s="1">
        <v>25</v>
      </c>
      <c r="T92" s="6">
        <f t="shared" si="57"/>
        <v>0.16666666666666666</v>
      </c>
      <c r="V92" s="1">
        <v>37</v>
      </c>
      <c r="W92" s="6">
        <f t="shared" si="58"/>
        <v>0.19680851063829788</v>
      </c>
      <c r="Y92" s="1">
        <v>145</v>
      </c>
      <c r="Z92" s="6">
        <f t="shared" si="59"/>
        <v>0.1625560538116592</v>
      </c>
      <c r="AA92"/>
    </row>
    <row r="93" spans="1:27" ht="12.75">
      <c r="A93" s="24" t="s">
        <v>44</v>
      </c>
      <c r="B93" s="3"/>
      <c r="D93" s="1">
        <v>20</v>
      </c>
      <c r="E93" s="6">
        <f t="shared" si="54"/>
        <v>0.16393442622950818</v>
      </c>
      <c r="G93" s="1">
        <v>10</v>
      </c>
      <c r="H93" s="6">
        <f t="shared" si="60"/>
        <v>0.0970873786407767</v>
      </c>
      <c r="J93" s="1">
        <v>9</v>
      </c>
      <c r="K93" s="6">
        <f t="shared" si="60"/>
        <v>0.0989010989010989</v>
      </c>
      <c r="M93" s="1">
        <v>28</v>
      </c>
      <c r="N93" s="6">
        <f t="shared" si="55"/>
        <v>0.15469613259668508</v>
      </c>
      <c r="P93" s="1">
        <v>10</v>
      </c>
      <c r="Q93" s="6">
        <f t="shared" si="56"/>
        <v>0.17543859649122806</v>
      </c>
      <c r="S93" s="1">
        <v>15</v>
      </c>
      <c r="T93" s="6">
        <f t="shared" si="57"/>
        <v>0.1</v>
      </c>
      <c r="V93" s="1">
        <v>24</v>
      </c>
      <c r="W93" s="6">
        <f t="shared" si="58"/>
        <v>0.1276595744680851</v>
      </c>
      <c r="Y93" s="1">
        <v>116</v>
      </c>
      <c r="Z93" s="6">
        <f t="shared" si="59"/>
        <v>0.13004484304932734</v>
      </c>
      <c r="AA93"/>
    </row>
    <row r="94" spans="1:27" ht="12.75">
      <c r="A94" s="24" t="s">
        <v>45</v>
      </c>
      <c r="B94" s="3"/>
      <c r="C94" s="19"/>
      <c r="D94" s="1">
        <v>3</v>
      </c>
      <c r="E94" s="6">
        <f t="shared" si="54"/>
        <v>0.02459016393442623</v>
      </c>
      <c r="G94" s="1">
        <v>5</v>
      </c>
      <c r="H94" s="6">
        <f t="shared" si="60"/>
        <v>0.04854368932038835</v>
      </c>
      <c r="J94" s="1">
        <v>4</v>
      </c>
      <c r="K94" s="6">
        <f t="shared" si="60"/>
        <v>0.04395604395604396</v>
      </c>
      <c r="M94" s="1">
        <v>5</v>
      </c>
      <c r="N94" s="6">
        <f t="shared" si="55"/>
        <v>0.027624309392265192</v>
      </c>
      <c r="P94" s="1">
        <v>2</v>
      </c>
      <c r="Q94" s="6">
        <f t="shared" si="56"/>
        <v>0.03508771929824561</v>
      </c>
      <c r="S94" s="1">
        <v>4</v>
      </c>
      <c r="T94" s="6">
        <f t="shared" si="57"/>
        <v>0.02666666666666667</v>
      </c>
      <c r="V94" s="1">
        <v>12</v>
      </c>
      <c r="W94" s="6">
        <f t="shared" si="58"/>
        <v>0.06382978723404255</v>
      </c>
      <c r="Y94" s="1">
        <v>35</v>
      </c>
      <c r="Z94" s="6">
        <f t="shared" si="59"/>
        <v>0.03923766816143498</v>
      </c>
      <c r="AA94"/>
    </row>
    <row r="95" spans="1:27" ht="12.75">
      <c r="A95" s="24" t="s">
        <v>46</v>
      </c>
      <c r="B95" s="3"/>
      <c r="D95" s="1">
        <v>2</v>
      </c>
      <c r="E95" s="6">
        <f t="shared" si="54"/>
        <v>0.01639344262295082</v>
      </c>
      <c r="G95" s="1">
        <v>1</v>
      </c>
      <c r="H95" s="6">
        <f t="shared" si="60"/>
        <v>0.009708737864077669</v>
      </c>
      <c r="J95" s="1">
        <v>4</v>
      </c>
      <c r="K95" s="6">
        <f t="shared" si="60"/>
        <v>0.04395604395604396</v>
      </c>
      <c r="M95" s="1">
        <v>1</v>
      </c>
      <c r="N95" s="6">
        <f t="shared" si="55"/>
        <v>0.0055248618784530384</v>
      </c>
      <c r="P95" s="1">
        <v>1</v>
      </c>
      <c r="Q95" s="6">
        <f t="shared" si="56"/>
        <v>0.017543859649122806</v>
      </c>
      <c r="S95" s="1">
        <v>4</v>
      </c>
      <c r="T95" s="6">
        <f t="shared" si="57"/>
        <v>0.02666666666666667</v>
      </c>
      <c r="V95" s="1">
        <v>8</v>
      </c>
      <c r="W95" s="6">
        <f t="shared" si="58"/>
        <v>0.0425531914893617</v>
      </c>
      <c r="Y95" s="1">
        <v>21</v>
      </c>
      <c r="Z95" s="6">
        <f t="shared" si="59"/>
        <v>0.023542600896860985</v>
      </c>
      <c r="AA95"/>
    </row>
    <row r="96" spans="1:27" ht="12.75">
      <c r="A96" s="24" t="s">
        <v>47</v>
      </c>
      <c r="B96" s="3"/>
      <c r="D96" s="1">
        <v>10</v>
      </c>
      <c r="E96" s="6">
        <f t="shared" si="54"/>
        <v>0.08196721311475409</v>
      </c>
      <c r="G96" s="1">
        <v>2</v>
      </c>
      <c r="H96" s="6">
        <f t="shared" si="60"/>
        <v>0.019417475728155338</v>
      </c>
      <c r="J96" s="1">
        <v>5</v>
      </c>
      <c r="K96" s="6">
        <f t="shared" si="60"/>
        <v>0.054945054945054944</v>
      </c>
      <c r="M96" s="1">
        <v>7</v>
      </c>
      <c r="N96" s="6">
        <f t="shared" si="55"/>
        <v>0.03867403314917127</v>
      </c>
      <c r="P96" s="1"/>
      <c r="Q96" s="6">
        <f t="shared" si="56"/>
        <v>0</v>
      </c>
      <c r="S96" s="1">
        <v>5</v>
      </c>
      <c r="T96" s="6">
        <f t="shared" si="57"/>
        <v>0.03333333333333333</v>
      </c>
      <c r="V96" s="1">
        <v>9</v>
      </c>
      <c r="W96" s="6">
        <f t="shared" si="58"/>
        <v>0.047872340425531915</v>
      </c>
      <c r="Y96" s="1">
        <v>38</v>
      </c>
      <c r="Z96" s="6">
        <f t="shared" si="59"/>
        <v>0.042600896860986545</v>
      </c>
      <c r="AA96"/>
    </row>
    <row r="97" spans="1:27" ht="12.75">
      <c r="A97" s="23" t="s">
        <v>1</v>
      </c>
      <c r="B97" s="15"/>
      <c r="C97" s="16"/>
      <c r="D97" s="16">
        <f>SUM(D89:D96)</f>
        <v>122</v>
      </c>
      <c r="E97" s="17">
        <f t="shared" si="54"/>
        <v>1</v>
      </c>
      <c r="F97" s="16"/>
      <c r="G97" s="16">
        <f>SUM(G89:G96)</f>
        <v>103</v>
      </c>
      <c r="H97" s="17">
        <f t="shared" si="60"/>
        <v>1</v>
      </c>
      <c r="I97" s="16"/>
      <c r="J97" s="16">
        <f>SUM(J89:J96)</f>
        <v>91</v>
      </c>
      <c r="K97" s="17">
        <f t="shared" si="60"/>
        <v>1</v>
      </c>
      <c r="L97" s="16"/>
      <c r="M97" s="16">
        <f>SUM(M89:M96)</f>
        <v>181</v>
      </c>
      <c r="N97" s="17">
        <f t="shared" si="55"/>
        <v>1</v>
      </c>
      <c r="O97" s="16"/>
      <c r="P97" s="16">
        <f>SUM(P89:P96)</f>
        <v>57</v>
      </c>
      <c r="Q97" s="17">
        <f t="shared" si="56"/>
        <v>1</v>
      </c>
      <c r="R97" s="16"/>
      <c r="S97" s="16">
        <f>SUM(S89:S96)</f>
        <v>150</v>
      </c>
      <c r="T97" s="17">
        <f t="shared" si="57"/>
        <v>1</v>
      </c>
      <c r="U97" s="16"/>
      <c r="V97" s="16">
        <f>SUM(V89:V96)</f>
        <v>188</v>
      </c>
      <c r="W97" s="17">
        <f t="shared" si="58"/>
        <v>1</v>
      </c>
      <c r="X97" s="16"/>
      <c r="Y97" s="16">
        <f>SUM(Y89:Y96)</f>
        <v>892</v>
      </c>
      <c r="Z97" s="17">
        <f t="shared" si="59"/>
        <v>1</v>
      </c>
      <c r="AA97"/>
    </row>
    <row r="98" spans="5:27" ht="12.75">
      <c r="E98" s="6"/>
      <c r="G98" s="1"/>
      <c r="H98" s="6"/>
      <c r="J98" s="1"/>
      <c r="K98" s="6"/>
      <c r="M98" s="1"/>
      <c r="N98" s="6"/>
      <c r="P98" s="1"/>
      <c r="Q98" s="6"/>
      <c r="S98" s="1"/>
      <c r="T98" s="6"/>
      <c r="V98" s="1"/>
      <c r="W98" s="6"/>
      <c r="Y98" s="1"/>
      <c r="Z98" s="6"/>
      <c r="AA98"/>
    </row>
    <row r="99" spans="1:27" ht="41.25" customHeight="1">
      <c r="A99" s="18" t="s">
        <v>109</v>
      </c>
      <c r="C99" s="14"/>
      <c r="D99" s="37" t="s">
        <v>49</v>
      </c>
      <c r="E99" s="37"/>
      <c r="F99" s="14"/>
      <c r="G99" s="38" t="s">
        <v>53</v>
      </c>
      <c r="H99" s="38"/>
      <c r="I99" s="14"/>
      <c r="J99" s="39" t="s">
        <v>54</v>
      </c>
      <c r="K99" s="39"/>
      <c r="L99" s="14"/>
      <c r="M99" s="40" t="s">
        <v>55</v>
      </c>
      <c r="N99" s="40"/>
      <c r="O99" s="14"/>
      <c r="P99" s="41" t="s">
        <v>52</v>
      </c>
      <c r="Q99" s="41"/>
      <c r="R99" s="14"/>
      <c r="S99" s="42" t="s">
        <v>51</v>
      </c>
      <c r="T99" s="42"/>
      <c r="U99" s="14"/>
      <c r="V99" s="43" t="s">
        <v>50</v>
      </c>
      <c r="W99" s="43"/>
      <c r="X99" s="1"/>
      <c r="Y99" s="44" t="s">
        <v>1</v>
      </c>
      <c r="Z99" s="44"/>
      <c r="AA99"/>
    </row>
    <row r="100" spans="4:27" ht="12.75" customHeight="1">
      <c r="D100" s="7" t="s">
        <v>56</v>
      </c>
      <c r="E100" s="7" t="s">
        <v>57</v>
      </c>
      <c r="G100" s="7" t="s">
        <v>56</v>
      </c>
      <c r="H100" s="7" t="s">
        <v>57</v>
      </c>
      <c r="J100" s="7" t="s">
        <v>56</v>
      </c>
      <c r="K100" s="7" t="s">
        <v>57</v>
      </c>
      <c r="M100" s="7" t="s">
        <v>56</v>
      </c>
      <c r="N100" s="7" t="s">
        <v>57</v>
      </c>
      <c r="P100" s="7" t="s">
        <v>56</v>
      </c>
      <c r="Q100" s="7" t="s">
        <v>57</v>
      </c>
      <c r="S100" s="7" t="s">
        <v>56</v>
      </c>
      <c r="T100" s="7" t="s">
        <v>57</v>
      </c>
      <c r="V100" s="7" t="s">
        <v>56</v>
      </c>
      <c r="W100" s="7" t="s">
        <v>57</v>
      </c>
      <c r="Y100" s="7" t="s">
        <v>56</v>
      </c>
      <c r="Z100" s="7" t="s">
        <v>57</v>
      </c>
      <c r="AA100"/>
    </row>
    <row r="101" spans="1:27" ht="12.75">
      <c r="A101" s="24" t="s">
        <v>40</v>
      </c>
      <c r="B101" s="3"/>
      <c r="D101" s="1">
        <v>73</v>
      </c>
      <c r="E101" s="6">
        <f aca="true" t="shared" si="61" ref="E101:E109">D101/122</f>
        <v>0.5983606557377049</v>
      </c>
      <c r="G101" s="1">
        <v>47</v>
      </c>
      <c r="H101" s="6">
        <f>G101/G$109</f>
        <v>0.46534653465346537</v>
      </c>
      <c r="J101" s="1">
        <v>54</v>
      </c>
      <c r="K101" s="6">
        <f aca="true" t="shared" si="62" ref="K101:K109">J101/J$109</f>
        <v>0.6</v>
      </c>
      <c r="M101" s="1">
        <v>90</v>
      </c>
      <c r="N101" s="6">
        <f aca="true" t="shared" si="63" ref="N101:N109">M101/M$109</f>
        <v>0.4972375690607735</v>
      </c>
      <c r="P101" s="1">
        <v>16</v>
      </c>
      <c r="Q101" s="6">
        <f aca="true" t="shared" si="64" ref="Q101:Q109">P101/P$109</f>
        <v>0.2807017543859649</v>
      </c>
      <c r="S101" s="1">
        <v>82</v>
      </c>
      <c r="T101" s="6">
        <f aca="true" t="shared" si="65" ref="T101:T109">S101/S$109</f>
        <v>0.543046357615894</v>
      </c>
      <c r="V101" s="1">
        <v>101</v>
      </c>
      <c r="W101" s="6">
        <f aca="true" t="shared" si="66" ref="W101:W109">V101/V$109</f>
        <v>0.5372340425531915</v>
      </c>
      <c r="Y101" s="1">
        <v>463</v>
      </c>
      <c r="Z101" s="6">
        <f aca="true" t="shared" si="67" ref="Z101:Z109">Y101/Y$109</f>
        <v>0.5202247191011236</v>
      </c>
      <c r="AA101"/>
    </row>
    <row r="102" spans="1:27" ht="12.75">
      <c r="A102" s="24" t="s">
        <v>41</v>
      </c>
      <c r="B102" s="3"/>
      <c r="D102" s="1">
        <v>12</v>
      </c>
      <c r="E102" s="6">
        <f t="shared" si="61"/>
        <v>0.09836065573770492</v>
      </c>
      <c r="G102" s="1">
        <v>9</v>
      </c>
      <c r="H102" s="6">
        <f aca="true" t="shared" si="68" ref="H102:H109">G102/G$109</f>
        <v>0.0891089108910891</v>
      </c>
      <c r="J102" s="1">
        <v>12</v>
      </c>
      <c r="K102" s="6">
        <f t="shared" si="62"/>
        <v>0.13333333333333333</v>
      </c>
      <c r="M102" s="1">
        <v>28</v>
      </c>
      <c r="N102" s="6">
        <f t="shared" si="63"/>
        <v>0.15469613259668508</v>
      </c>
      <c r="P102" s="1">
        <v>9</v>
      </c>
      <c r="Q102" s="6">
        <f t="shared" si="64"/>
        <v>0.15789473684210525</v>
      </c>
      <c r="S102" s="1">
        <v>22</v>
      </c>
      <c r="T102" s="6">
        <f t="shared" si="65"/>
        <v>0.1456953642384106</v>
      </c>
      <c r="V102" s="1">
        <v>38</v>
      </c>
      <c r="W102" s="6">
        <f t="shared" si="66"/>
        <v>0.20212765957446807</v>
      </c>
      <c r="Y102" s="1">
        <v>130</v>
      </c>
      <c r="Z102" s="6">
        <f t="shared" si="67"/>
        <v>0.14606741573033707</v>
      </c>
      <c r="AA102"/>
    </row>
    <row r="103" spans="1:27" ht="12.75">
      <c r="A103" s="24" t="s">
        <v>42</v>
      </c>
      <c r="B103" s="3"/>
      <c r="D103" s="1">
        <v>7</v>
      </c>
      <c r="E103" s="6">
        <f t="shared" si="61"/>
        <v>0.05737704918032787</v>
      </c>
      <c r="G103" s="1">
        <v>8</v>
      </c>
      <c r="H103" s="6">
        <f t="shared" si="68"/>
        <v>0.07920792079207921</v>
      </c>
      <c r="J103" s="1">
        <v>9</v>
      </c>
      <c r="K103" s="6">
        <f t="shared" si="62"/>
        <v>0.1</v>
      </c>
      <c r="M103" s="1">
        <v>19</v>
      </c>
      <c r="N103" s="6">
        <f t="shared" si="63"/>
        <v>0.10497237569060773</v>
      </c>
      <c r="P103" s="1">
        <v>7</v>
      </c>
      <c r="Q103" s="6">
        <f t="shared" si="64"/>
        <v>0.12280701754385964</v>
      </c>
      <c r="S103" s="1">
        <v>11</v>
      </c>
      <c r="T103" s="6">
        <f t="shared" si="65"/>
        <v>0.0728476821192053</v>
      </c>
      <c r="V103" s="1">
        <v>16</v>
      </c>
      <c r="W103" s="6">
        <f t="shared" si="66"/>
        <v>0.0851063829787234</v>
      </c>
      <c r="Y103" s="1">
        <v>77</v>
      </c>
      <c r="Z103" s="6">
        <f t="shared" si="67"/>
        <v>0.08651685393258426</v>
      </c>
      <c r="AA103"/>
    </row>
    <row r="104" spans="1:27" ht="12.75">
      <c r="A104" s="24" t="s">
        <v>43</v>
      </c>
      <c r="B104" s="3"/>
      <c r="D104" s="1">
        <v>6</v>
      </c>
      <c r="E104" s="6">
        <f t="shared" si="61"/>
        <v>0.04918032786885246</v>
      </c>
      <c r="G104" s="1">
        <v>5</v>
      </c>
      <c r="H104" s="6">
        <f t="shared" si="68"/>
        <v>0.04950495049504951</v>
      </c>
      <c r="J104" s="1">
        <v>10</v>
      </c>
      <c r="K104" s="6">
        <f t="shared" si="62"/>
        <v>0.1111111111111111</v>
      </c>
      <c r="M104" s="1">
        <v>3</v>
      </c>
      <c r="N104" s="6">
        <f t="shared" si="63"/>
        <v>0.016574585635359115</v>
      </c>
      <c r="P104" s="1">
        <v>2</v>
      </c>
      <c r="Q104" s="6">
        <f t="shared" si="64"/>
        <v>0.03508771929824561</v>
      </c>
      <c r="S104" s="1">
        <v>7</v>
      </c>
      <c r="T104" s="6">
        <f t="shared" si="65"/>
        <v>0.046357615894039736</v>
      </c>
      <c r="V104" s="1">
        <v>6</v>
      </c>
      <c r="W104" s="6">
        <f t="shared" si="66"/>
        <v>0.031914893617021274</v>
      </c>
      <c r="Y104" s="1">
        <v>39</v>
      </c>
      <c r="Z104" s="6">
        <f t="shared" si="67"/>
        <v>0.043820224719101124</v>
      </c>
      <c r="AA104"/>
    </row>
    <row r="105" spans="1:27" ht="12.75">
      <c r="A105" s="24" t="s">
        <v>44</v>
      </c>
      <c r="B105" s="3"/>
      <c r="D105" s="1">
        <v>5</v>
      </c>
      <c r="E105" s="6">
        <f t="shared" si="61"/>
        <v>0.040983606557377046</v>
      </c>
      <c r="G105" s="1">
        <v>3</v>
      </c>
      <c r="H105" s="6">
        <f t="shared" si="68"/>
        <v>0.0297029702970297</v>
      </c>
      <c r="J105" s="1">
        <v>1</v>
      </c>
      <c r="K105" s="6">
        <f t="shared" si="62"/>
        <v>0.011111111111111112</v>
      </c>
      <c r="M105" s="1">
        <v>9</v>
      </c>
      <c r="N105" s="6">
        <f t="shared" si="63"/>
        <v>0.049723756906077346</v>
      </c>
      <c r="P105" s="1">
        <v>3</v>
      </c>
      <c r="Q105" s="6">
        <f t="shared" si="64"/>
        <v>0.05263157894736842</v>
      </c>
      <c r="S105" s="1">
        <v>7</v>
      </c>
      <c r="T105" s="6">
        <f t="shared" si="65"/>
        <v>0.046357615894039736</v>
      </c>
      <c r="V105" s="1">
        <v>6</v>
      </c>
      <c r="W105" s="6">
        <f t="shared" si="66"/>
        <v>0.031914893617021274</v>
      </c>
      <c r="Y105" s="1">
        <v>34</v>
      </c>
      <c r="Z105" s="6">
        <f t="shared" si="67"/>
        <v>0.038202247191011236</v>
      </c>
      <c r="AA105"/>
    </row>
    <row r="106" spans="1:27" ht="12.75">
      <c r="A106" s="24" t="s">
        <v>45</v>
      </c>
      <c r="B106" s="3"/>
      <c r="D106" s="1">
        <v>2</v>
      </c>
      <c r="E106" s="6">
        <f t="shared" si="61"/>
        <v>0.01639344262295082</v>
      </c>
      <c r="G106" s="1">
        <v>3</v>
      </c>
      <c r="H106" s="6">
        <f t="shared" si="68"/>
        <v>0.0297029702970297</v>
      </c>
      <c r="J106" s="1"/>
      <c r="K106" s="6">
        <f t="shared" si="62"/>
        <v>0</v>
      </c>
      <c r="M106" s="1"/>
      <c r="N106" s="6">
        <f t="shared" si="63"/>
        <v>0</v>
      </c>
      <c r="P106" s="1">
        <v>2</v>
      </c>
      <c r="Q106" s="6">
        <f t="shared" si="64"/>
        <v>0.03508771929824561</v>
      </c>
      <c r="S106" s="1">
        <v>2</v>
      </c>
      <c r="T106" s="6">
        <f t="shared" si="65"/>
        <v>0.013245033112582781</v>
      </c>
      <c r="V106" s="1">
        <v>4</v>
      </c>
      <c r="W106" s="6">
        <f t="shared" si="66"/>
        <v>0.02127659574468085</v>
      </c>
      <c r="Y106" s="1">
        <v>13</v>
      </c>
      <c r="Z106" s="6">
        <f t="shared" si="67"/>
        <v>0.014606741573033709</v>
      </c>
      <c r="AA106"/>
    </row>
    <row r="107" spans="1:27" ht="12.75">
      <c r="A107" s="24" t="s">
        <v>46</v>
      </c>
      <c r="B107" s="3"/>
      <c r="E107" s="6">
        <f t="shared" si="61"/>
        <v>0</v>
      </c>
      <c r="G107" s="1">
        <v>2</v>
      </c>
      <c r="H107" s="6">
        <f t="shared" si="68"/>
        <v>0.019801980198019802</v>
      </c>
      <c r="J107" s="1"/>
      <c r="K107" s="6">
        <f t="shared" si="62"/>
        <v>0</v>
      </c>
      <c r="M107" s="1">
        <v>3</v>
      </c>
      <c r="N107" s="6">
        <f t="shared" si="63"/>
        <v>0.016574585635359115</v>
      </c>
      <c r="P107" s="1">
        <v>3</v>
      </c>
      <c r="Q107" s="6">
        <f t="shared" si="64"/>
        <v>0.05263157894736842</v>
      </c>
      <c r="S107" s="1">
        <v>2</v>
      </c>
      <c r="T107" s="6">
        <f t="shared" si="65"/>
        <v>0.013245033112582781</v>
      </c>
      <c r="V107" s="1">
        <v>6</v>
      </c>
      <c r="W107" s="6">
        <f t="shared" si="66"/>
        <v>0.031914893617021274</v>
      </c>
      <c r="Y107" s="1">
        <v>16</v>
      </c>
      <c r="Z107" s="6">
        <f t="shared" si="67"/>
        <v>0.017977528089887642</v>
      </c>
      <c r="AA107"/>
    </row>
    <row r="108" spans="1:27" ht="12.75">
      <c r="A108" s="24" t="s">
        <v>47</v>
      </c>
      <c r="B108" s="3"/>
      <c r="D108" s="1">
        <v>17</v>
      </c>
      <c r="E108" s="6">
        <f t="shared" si="61"/>
        <v>0.13934426229508196</v>
      </c>
      <c r="G108" s="1">
        <v>24</v>
      </c>
      <c r="H108" s="6">
        <f t="shared" si="68"/>
        <v>0.2376237623762376</v>
      </c>
      <c r="J108" s="1">
        <v>4</v>
      </c>
      <c r="K108" s="6">
        <f t="shared" si="62"/>
        <v>0.044444444444444446</v>
      </c>
      <c r="M108" s="1">
        <v>29</v>
      </c>
      <c r="N108" s="6">
        <f t="shared" si="63"/>
        <v>0.16022099447513813</v>
      </c>
      <c r="P108" s="1">
        <v>15</v>
      </c>
      <c r="Q108" s="6">
        <f t="shared" si="64"/>
        <v>0.2631578947368421</v>
      </c>
      <c r="S108" s="1">
        <v>18</v>
      </c>
      <c r="T108" s="6">
        <f t="shared" si="65"/>
        <v>0.11920529801324503</v>
      </c>
      <c r="V108" s="1">
        <v>11</v>
      </c>
      <c r="W108" s="6">
        <f t="shared" si="66"/>
        <v>0.05851063829787234</v>
      </c>
      <c r="Y108" s="1">
        <v>118</v>
      </c>
      <c r="Z108" s="6">
        <f t="shared" si="67"/>
        <v>0.13258426966292136</v>
      </c>
      <c r="AA108"/>
    </row>
    <row r="109" spans="1:27" ht="12.75">
      <c r="A109" s="23" t="s">
        <v>1</v>
      </c>
      <c r="B109" s="15"/>
      <c r="C109" s="16"/>
      <c r="D109" s="16">
        <f>SUM(D101:D108)</f>
        <v>122</v>
      </c>
      <c r="E109" s="17">
        <f t="shared" si="61"/>
        <v>1</v>
      </c>
      <c r="F109" s="16"/>
      <c r="G109" s="16">
        <f>SUM(G101:G108)</f>
        <v>101</v>
      </c>
      <c r="H109" s="17">
        <f t="shared" si="68"/>
        <v>1</v>
      </c>
      <c r="I109" s="16"/>
      <c r="J109" s="16">
        <f>SUM(J101:J108)</f>
        <v>90</v>
      </c>
      <c r="K109" s="17">
        <f t="shared" si="62"/>
        <v>1</v>
      </c>
      <c r="L109" s="16"/>
      <c r="M109" s="16">
        <f>SUM(M101:M108)</f>
        <v>181</v>
      </c>
      <c r="N109" s="17">
        <f t="shared" si="63"/>
        <v>1</v>
      </c>
      <c r="O109" s="16"/>
      <c r="P109" s="16">
        <f>SUM(P101:P108)</f>
        <v>57</v>
      </c>
      <c r="Q109" s="17">
        <f t="shared" si="64"/>
        <v>1</v>
      </c>
      <c r="R109" s="16"/>
      <c r="S109" s="16">
        <f>SUM(S101:S108)</f>
        <v>151</v>
      </c>
      <c r="T109" s="17">
        <f t="shared" si="65"/>
        <v>1</v>
      </c>
      <c r="U109" s="16"/>
      <c r="V109" s="16">
        <f>SUM(V101:V108)</f>
        <v>188</v>
      </c>
      <c r="W109" s="17">
        <f t="shared" si="66"/>
        <v>1</v>
      </c>
      <c r="X109" s="16"/>
      <c r="Y109" s="16">
        <f>SUM(Y101:Y108)</f>
        <v>890</v>
      </c>
      <c r="Z109" s="17">
        <f t="shared" si="67"/>
        <v>1</v>
      </c>
      <c r="AA109"/>
    </row>
    <row r="110" spans="5:27" ht="12.75">
      <c r="E110" s="6"/>
      <c r="G110" s="1"/>
      <c r="H110" s="6"/>
      <c r="J110" s="1"/>
      <c r="K110" s="6"/>
      <c r="M110" s="1"/>
      <c r="N110" s="6"/>
      <c r="P110" s="1"/>
      <c r="Q110" s="6"/>
      <c r="S110" s="1"/>
      <c r="T110" s="6"/>
      <c r="V110" s="1"/>
      <c r="W110" s="6"/>
      <c r="Y110" s="1"/>
      <c r="Z110" s="6"/>
      <c r="AA110"/>
    </row>
    <row r="111" spans="1:27" ht="41.25" customHeight="1">
      <c r="A111" s="18" t="s">
        <v>110</v>
      </c>
      <c r="C111" s="14"/>
      <c r="D111" s="37" t="s">
        <v>49</v>
      </c>
      <c r="E111" s="37"/>
      <c r="F111" s="14"/>
      <c r="G111" s="38" t="s">
        <v>53</v>
      </c>
      <c r="H111" s="38"/>
      <c r="I111" s="14"/>
      <c r="J111" s="39" t="s">
        <v>54</v>
      </c>
      <c r="K111" s="39"/>
      <c r="L111" s="14"/>
      <c r="M111" s="40" t="s">
        <v>55</v>
      </c>
      <c r="N111" s="40"/>
      <c r="O111" s="14"/>
      <c r="P111" s="41" t="s">
        <v>52</v>
      </c>
      <c r="Q111" s="41"/>
      <c r="R111" s="14"/>
      <c r="S111" s="42" t="s">
        <v>51</v>
      </c>
      <c r="T111" s="42"/>
      <c r="U111" s="14"/>
      <c r="V111" s="43" t="s">
        <v>50</v>
      </c>
      <c r="W111" s="43"/>
      <c r="X111" s="1"/>
      <c r="Y111" s="44" t="s">
        <v>1</v>
      </c>
      <c r="Z111" s="44"/>
      <c r="AA111"/>
    </row>
    <row r="112" spans="4:27" ht="12.75" customHeight="1">
      <c r="D112" s="7" t="s">
        <v>56</v>
      </c>
      <c r="E112" s="7" t="s">
        <v>57</v>
      </c>
      <c r="G112" s="7" t="s">
        <v>56</v>
      </c>
      <c r="H112" s="7" t="s">
        <v>57</v>
      </c>
      <c r="J112" s="7" t="s">
        <v>56</v>
      </c>
      <c r="K112" s="7" t="s">
        <v>57</v>
      </c>
      <c r="M112" s="7" t="s">
        <v>56</v>
      </c>
      <c r="N112" s="7" t="s">
        <v>57</v>
      </c>
      <c r="P112" s="7" t="s">
        <v>56</v>
      </c>
      <c r="Q112" s="7" t="s">
        <v>57</v>
      </c>
      <c r="S112" s="7" t="s">
        <v>56</v>
      </c>
      <c r="T112" s="7" t="s">
        <v>57</v>
      </c>
      <c r="V112" s="7" t="s">
        <v>56</v>
      </c>
      <c r="W112" s="7" t="s">
        <v>57</v>
      </c>
      <c r="Y112" s="7" t="s">
        <v>56</v>
      </c>
      <c r="Z112" s="7" t="s">
        <v>57</v>
      </c>
      <c r="AA112"/>
    </row>
    <row r="113" spans="1:27" ht="12.75">
      <c r="A113" s="24" t="s">
        <v>40</v>
      </c>
      <c r="B113" s="3"/>
      <c r="D113" s="1">
        <v>2</v>
      </c>
      <c r="E113" s="6">
        <f aca="true" t="shared" si="69" ref="E113:E121">D113/123</f>
        <v>0.016260162601626018</v>
      </c>
      <c r="G113" s="1">
        <v>3</v>
      </c>
      <c r="H113" s="6">
        <f>G113/G$121</f>
        <v>0.02912621359223301</v>
      </c>
      <c r="J113" s="1">
        <v>2</v>
      </c>
      <c r="K113" s="6">
        <f>J113/J$121</f>
        <v>0.02197802197802198</v>
      </c>
      <c r="M113" s="1">
        <v>7</v>
      </c>
      <c r="N113" s="6">
        <f aca="true" t="shared" si="70" ref="N113:N121">M113/M$121</f>
        <v>0.03825136612021858</v>
      </c>
      <c r="P113" s="1">
        <v>3</v>
      </c>
      <c r="Q113" s="6">
        <f aca="true" t="shared" si="71" ref="Q113:Q121">P113/P$121</f>
        <v>0.05263157894736842</v>
      </c>
      <c r="S113" s="1">
        <v>7</v>
      </c>
      <c r="T113" s="6">
        <f aca="true" t="shared" si="72" ref="T113:T121">S113/S$121</f>
        <v>0.046357615894039736</v>
      </c>
      <c r="V113" s="1">
        <v>24</v>
      </c>
      <c r="W113" s="6">
        <f aca="true" t="shared" si="73" ref="W113:W121">V113/V$121</f>
        <v>0.12698412698412698</v>
      </c>
      <c r="Y113" s="1">
        <v>48</v>
      </c>
      <c r="Z113" s="6">
        <f aca="true" t="shared" si="74" ref="Z113:Z121">Y113/Y$121</f>
        <v>0.05351170568561873</v>
      </c>
      <c r="AA113"/>
    </row>
    <row r="114" spans="1:27" ht="12.75">
      <c r="A114" s="24" t="s">
        <v>41</v>
      </c>
      <c r="B114" s="3"/>
      <c r="D114" s="1">
        <v>77</v>
      </c>
      <c r="E114" s="6">
        <f t="shared" si="69"/>
        <v>0.6260162601626016</v>
      </c>
      <c r="G114" s="1">
        <v>59</v>
      </c>
      <c r="H114" s="6">
        <f aca="true" t="shared" si="75" ref="H114:K121">G114/G$121</f>
        <v>0.5728155339805825</v>
      </c>
      <c r="J114" s="1">
        <v>54</v>
      </c>
      <c r="K114" s="6">
        <f t="shared" si="75"/>
        <v>0.5934065934065934</v>
      </c>
      <c r="M114" s="1">
        <v>106</v>
      </c>
      <c r="N114" s="6">
        <f t="shared" si="70"/>
        <v>0.5792349726775956</v>
      </c>
      <c r="P114" s="1">
        <v>25</v>
      </c>
      <c r="Q114" s="6">
        <f t="shared" si="71"/>
        <v>0.43859649122807015</v>
      </c>
      <c r="S114" s="1">
        <v>96</v>
      </c>
      <c r="T114" s="6">
        <f t="shared" si="72"/>
        <v>0.6357615894039735</v>
      </c>
      <c r="V114" s="1">
        <v>102</v>
      </c>
      <c r="W114" s="6">
        <f t="shared" si="73"/>
        <v>0.5396825396825397</v>
      </c>
      <c r="Y114" s="1">
        <v>519</v>
      </c>
      <c r="Z114" s="6">
        <f t="shared" si="74"/>
        <v>0.5785953177257525</v>
      </c>
      <c r="AA114"/>
    </row>
    <row r="115" spans="1:27" ht="12.75">
      <c r="A115" s="24" t="s">
        <v>42</v>
      </c>
      <c r="B115" s="3"/>
      <c r="D115" s="1">
        <v>31</v>
      </c>
      <c r="E115" s="6">
        <f t="shared" si="69"/>
        <v>0.25203252032520324</v>
      </c>
      <c r="G115" s="1">
        <v>29</v>
      </c>
      <c r="H115" s="6">
        <f t="shared" si="75"/>
        <v>0.2815533980582524</v>
      </c>
      <c r="J115" s="1">
        <v>24</v>
      </c>
      <c r="K115" s="6">
        <f t="shared" si="75"/>
        <v>0.26373626373626374</v>
      </c>
      <c r="M115" s="1">
        <v>49</v>
      </c>
      <c r="N115" s="6">
        <f t="shared" si="70"/>
        <v>0.2677595628415301</v>
      </c>
      <c r="P115" s="1">
        <v>21</v>
      </c>
      <c r="Q115" s="6">
        <f t="shared" si="71"/>
        <v>0.3684210526315789</v>
      </c>
      <c r="S115" s="1">
        <v>33</v>
      </c>
      <c r="T115" s="6">
        <f t="shared" si="72"/>
        <v>0.2185430463576159</v>
      </c>
      <c r="V115" s="1">
        <v>37</v>
      </c>
      <c r="W115" s="6">
        <f t="shared" si="73"/>
        <v>0.19576719576719576</v>
      </c>
      <c r="Y115" s="1">
        <v>224</v>
      </c>
      <c r="Z115" s="6">
        <f t="shared" si="74"/>
        <v>0.24972129319955408</v>
      </c>
      <c r="AA115"/>
    </row>
    <row r="116" spans="1:27" ht="12.75">
      <c r="A116" s="24" t="s">
        <v>43</v>
      </c>
      <c r="B116" s="3"/>
      <c r="D116" s="1">
        <v>4</v>
      </c>
      <c r="E116" s="6">
        <f t="shared" si="69"/>
        <v>0.032520325203252036</v>
      </c>
      <c r="G116" s="1">
        <v>8</v>
      </c>
      <c r="H116" s="6">
        <f t="shared" si="75"/>
        <v>0.07766990291262135</v>
      </c>
      <c r="J116" s="1">
        <v>8</v>
      </c>
      <c r="K116" s="6">
        <f t="shared" si="75"/>
        <v>0.08791208791208792</v>
      </c>
      <c r="M116" s="1">
        <v>12</v>
      </c>
      <c r="N116" s="6">
        <f t="shared" si="70"/>
        <v>0.06557377049180328</v>
      </c>
      <c r="P116" s="1">
        <v>4</v>
      </c>
      <c r="Q116" s="6">
        <f t="shared" si="71"/>
        <v>0.07017543859649122</v>
      </c>
      <c r="S116" s="1">
        <v>9</v>
      </c>
      <c r="T116" s="6">
        <f t="shared" si="72"/>
        <v>0.059602649006622516</v>
      </c>
      <c r="V116" s="1">
        <v>12</v>
      </c>
      <c r="W116" s="6">
        <f t="shared" si="73"/>
        <v>0.06349206349206349</v>
      </c>
      <c r="Y116" s="1">
        <v>57</v>
      </c>
      <c r="Z116" s="6">
        <f t="shared" si="74"/>
        <v>0.06354515050167224</v>
      </c>
      <c r="AA116"/>
    </row>
    <row r="117" spans="1:27" ht="12.75">
      <c r="A117" s="24" t="s">
        <v>44</v>
      </c>
      <c r="B117" s="3"/>
      <c r="D117" s="1">
        <v>5</v>
      </c>
      <c r="E117" s="6">
        <f t="shared" si="69"/>
        <v>0.04065040650406504</v>
      </c>
      <c r="G117" s="1">
        <v>2</v>
      </c>
      <c r="H117" s="6">
        <f t="shared" si="75"/>
        <v>0.019417475728155338</v>
      </c>
      <c r="J117" s="1">
        <v>2</v>
      </c>
      <c r="K117" s="6">
        <f t="shared" si="75"/>
        <v>0.02197802197802198</v>
      </c>
      <c r="M117" s="1">
        <v>7</v>
      </c>
      <c r="N117" s="6">
        <f t="shared" si="70"/>
        <v>0.03825136612021858</v>
      </c>
      <c r="P117" s="1">
        <v>1</v>
      </c>
      <c r="Q117" s="6">
        <f t="shared" si="71"/>
        <v>0.017543859649122806</v>
      </c>
      <c r="S117" s="1">
        <v>5</v>
      </c>
      <c r="T117" s="6">
        <f t="shared" si="72"/>
        <v>0.033112582781456956</v>
      </c>
      <c r="V117" s="1">
        <v>8</v>
      </c>
      <c r="W117" s="6">
        <f t="shared" si="73"/>
        <v>0.042328042328042326</v>
      </c>
      <c r="Y117" s="1">
        <v>30</v>
      </c>
      <c r="Z117" s="6">
        <f t="shared" si="74"/>
        <v>0.033444816053511704</v>
      </c>
      <c r="AA117"/>
    </row>
    <row r="118" spans="1:27" ht="12.75">
      <c r="A118" s="24" t="s">
        <v>45</v>
      </c>
      <c r="B118" s="3"/>
      <c r="C118" s="19"/>
      <c r="E118" s="6">
        <f t="shared" si="69"/>
        <v>0</v>
      </c>
      <c r="G118" s="1"/>
      <c r="H118" s="6">
        <f t="shared" si="75"/>
        <v>0</v>
      </c>
      <c r="J118" s="1"/>
      <c r="K118" s="6">
        <f t="shared" si="75"/>
        <v>0</v>
      </c>
      <c r="M118" s="1">
        <v>1</v>
      </c>
      <c r="N118" s="6">
        <f t="shared" si="70"/>
        <v>0.00546448087431694</v>
      </c>
      <c r="P118" s="1"/>
      <c r="Q118" s="6">
        <f t="shared" si="71"/>
        <v>0</v>
      </c>
      <c r="S118" s="1"/>
      <c r="T118" s="6">
        <f t="shared" si="72"/>
        <v>0</v>
      </c>
      <c r="V118" s="1">
        <v>4</v>
      </c>
      <c r="W118" s="6">
        <f t="shared" si="73"/>
        <v>0.021164021164021163</v>
      </c>
      <c r="Y118" s="1">
        <v>5</v>
      </c>
      <c r="Z118" s="6">
        <f t="shared" si="74"/>
        <v>0.005574136008918618</v>
      </c>
      <c r="AA118"/>
    </row>
    <row r="119" spans="1:27" ht="12.75">
      <c r="A119" s="24" t="s">
        <v>46</v>
      </c>
      <c r="B119" s="3"/>
      <c r="D119" s="1">
        <v>2</v>
      </c>
      <c r="E119" s="6">
        <f t="shared" si="69"/>
        <v>0.016260162601626018</v>
      </c>
      <c r="G119" s="1"/>
      <c r="H119" s="6">
        <f t="shared" si="75"/>
        <v>0</v>
      </c>
      <c r="J119" s="1">
        <v>1</v>
      </c>
      <c r="K119" s="6">
        <f t="shared" si="75"/>
        <v>0.01098901098901099</v>
      </c>
      <c r="M119" s="1"/>
      <c r="N119" s="6">
        <f t="shared" si="70"/>
        <v>0</v>
      </c>
      <c r="P119" s="1"/>
      <c r="Q119" s="6">
        <f t="shared" si="71"/>
        <v>0</v>
      </c>
      <c r="S119" s="1"/>
      <c r="T119" s="6">
        <f t="shared" si="72"/>
        <v>0</v>
      </c>
      <c r="V119" s="1">
        <v>1</v>
      </c>
      <c r="W119" s="6">
        <f t="shared" si="73"/>
        <v>0.005291005291005291</v>
      </c>
      <c r="Y119" s="1">
        <v>4</v>
      </c>
      <c r="Z119" s="6">
        <f t="shared" si="74"/>
        <v>0.004459308807134894</v>
      </c>
      <c r="AA119"/>
    </row>
    <row r="120" spans="1:27" ht="12.75">
      <c r="A120" s="24" t="s">
        <v>47</v>
      </c>
      <c r="B120" s="3"/>
      <c r="D120" s="1">
        <v>2</v>
      </c>
      <c r="E120" s="6">
        <f t="shared" si="69"/>
        <v>0.016260162601626018</v>
      </c>
      <c r="G120" s="1">
        <v>2</v>
      </c>
      <c r="H120" s="6">
        <f t="shared" si="75"/>
        <v>0.019417475728155338</v>
      </c>
      <c r="J120" s="1"/>
      <c r="K120" s="6">
        <f t="shared" si="75"/>
        <v>0</v>
      </c>
      <c r="M120" s="1">
        <v>1</v>
      </c>
      <c r="N120" s="6">
        <f t="shared" si="70"/>
        <v>0.00546448087431694</v>
      </c>
      <c r="P120" s="1">
        <v>3</v>
      </c>
      <c r="Q120" s="6">
        <f t="shared" si="71"/>
        <v>0.05263157894736842</v>
      </c>
      <c r="S120" s="1">
        <v>1</v>
      </c>
      <c r="T120" s="6">
        <f t="shared" si="72"/>
        <v>0.006622516556291391</v>
      </c>
      <c r="V120" s="1">
        <v>1</v>
      </c>
      <c r="W120" s="6">
        <f t="shared" si="73"/>
        <v>0.005291005291005291</v>
      </c>
      <c r="Y120" s="1">
        <v>10</v>
      </c>
      <c r="Z120" s="6">
        <f t="shared" si="74"/>
        <v>0.011148272017837236</v>
      </c>
      <c r="AA120"/>
    </row>
    <row r="121" spans="1:27" ht="12.75">
      <c r="A121" s="23" t="s">
        <v>1</v>
      </c>
      <c r="B121" s="15"/>
      <c r="C121" s="16"/>
      <c r="D121" s="16">
        <f>SUM(D113:D120)</f>
        <v>123</v>
      </c>
      <c r="E121" s="17">
        <f t="shared" si="69"/>
        <v>1</v>
      </c>
      <c r="F121" s="16"/>
      <c r="G121" s="16">
        <f>SUM(G113:G120)</f>
        <v>103</v>
      </c>
      <c r="H121" s="17">
        <f t="shared" si="75"/>
        <v>1</v>
      </c>
      <c r="I121" s="16"/>
      <c r="J121" s="16">
        <f>SUM(J113:J120)</f>
        <v>91</v>
      </c>
      <c r="K121" s="17">
        <f t="shared" si="75"/>
        <v>1</v>
      </c>
      <c r="L121" s="16"/>
      <c r="M121" s="16">
        <f>SUM(M113:M120)</f>
        <v>183</v>
      </c>
      <c r="N121" s="17">
        <f t="shared" si="70"/>
        <v>1</v>
      </c>
      <c r="O121" s="16"/>
      <c r="P121" s="16">
        <f>SUM(P113:P120)</f>
        <v>57</v>
      </c>
      <c r="Q121" s="17">
        <f t="shared" si="71"/>
        <v>1</v>
      </c>
      <c r="R121" s="16"/>
      <c r="S121" s="16">
        <f>SUM(S113:S120)</f>
        <v>151</v>
      </c>
      <c r="T121" s="17">
        <f t="shared" si="72"/>
        <v>1</v>
      </c>
      <c r="U121" s="16"/>
      <c r="V121" s="16">
        <f>SUM(V113:V120)</f>
        <v>189</v>
      </c>
      <c r="W121" s="17">
        <f t="shared" si="73"/>
        <v>1</v>
      </c>
      <c r="X121" s="16"/>
      <c r="Y121" s="16">
        <f>SUM(Y113:Y120)</f>
        <v>897</v>
      </c>
      <c r="Z121" s="17">
        <f t="shared" si="74"/>
        <v>1</v>
      </c>
      <c r="AA121"/>
    </row>
    <row r="122" spans="5:27" ht="12.75">
      <c r="E122" s="6"/>
      <c r="G122" s="1"/>
      <c r="H122" s="6"/>
      <c r="J122" s="1"/>
      <c r="K122" s="6"/>
      <c r="M122" s="1"/>
      <c r="N122" s="6"/>
      <c r="P122" s="1"/>
      <c r="Q122" s="6"/>
      <c r="S122" s="1"/>
      <c r="T122" s="6"/>
      <c r="V122" s="1"/>
      <c r="W122" s="6"/>
      <c r="Y122" s="1"/>
      <c r="Z122" s="6"/>
      <c r="AA122"/>
    </row>
    <row r="123" spans="5:27" ht="12.75">
      <c r="E123" s="6"/>
      <c r="G123" s="1"/>
      <c r="H123" s="6"/>
      <c r="J123" s="1"/>
      <c r="K123" s="6"/>
      <c r="M123" s="1"/>
      <c r="N123" s="6"/>
      <c r="P123" s="1"/>
      <c r="Q123" s="6"/>
      <c r="S123" s="1"/>
      <c r="T123" s="6"/>
      <c r="V123" s="1"/>
      <c r="W123" s="6"/>
      <c r="Y123" s="1"/>
      <c r="Z123" s="6"/>
      <c r="AA123"/>
    </row>
    <row r="124" spans="5:27" ht="12.75">
      <c r="E124" s="6"/>
      <c r="G124" s="1"/>
      <c r="H124" s="6"/>
      <c r="J124" s="1"/>
      <c r="K124" s="6"/>
      <c r="M124" s="1"/>
      <c r="N124" s="6"/>
      <c r="P124" s="1"/>
      <c r="Q124" s="6"/>
      <c r="S124" s="1"/>
      <c r="T124" s="6"/>
      <c r="V124" s="1"/>
      <c r="W124" s="6"/>
      <c r="Y124" s="1"/>
      <c r="Z124" s="6"/>
      <c r="AA124"/>
    </row>
    <row r="125" spans="5:27" ht="12.75">
      <c r="E125" s="6"/>
      <c r="G125" s="1"/>
      <c r="H125" s="6"/>
      <c r="J125" s="1"/>
      <c r="K125" s="6"/>
      <c r="M125" s="1"/>
      <c r="N125" s="6"/>
      <c r="P125" s="1"/>
      <c r="Q125" s="6"/>
      <c r="S125" s="1"/>
      <c r="T125" s="6"/>
      <c r="V125" s="1"/>
      <c r="W125" s="6"/>
      <c r="Y125" s="1"/>
      <c r="Z125" s="6"/>
      <c r="AA125"/>
    </row>
  </sheetData>
  <sheetProtection/>
  <mergeCells count="82">
    <mergeCell ref="V111:W111"/>
    <mergeCell ref="Y111:Z111"/>
    <mergeCell ref="P99:Q99"/>
    <mergeCell ref="S99:T99"/>
    <mergeCell ref="V99:W99"/>
    <mergeCell ref="Y99:Z99"/>
    <mergeCell ref="D111:E111"/>
    <mergeCell ref="G111:H111"/>
    <mergeCell ref="J111:K111"/>
    <mergeCell ref="M111:N111"/>
    <mergeCell ref="P111:Q111"/>
    <mergeCell ref="S111:T111"/>
    <mergeCell ref="V87:W87"/>
    <mergeCell ref="Y87:Z87"/>
    <mergeCell ref="D99:E99"/>
    <mergeCell ref="G99:H99"/>
    <mergeCell ref="J99:K99"/>
    <mergeCell ref="M99:N99"/>
    <mergeCell ref="D87:E87"/>
    <mergeCell ref="G87:H87"/>
    <mergeCell ref="J87:K87"/>
    <mergeCell ref="M87:N87"/>
    <mergeCell ref="P87:Q87"/>
    <mergeCell ref="S87:T87"/>
    <mergeCell ref="V63:W63"/>
    <mergeCell ref="Y63:Z63"/>
    <mergeCell ref="D75:E75"/>
    <mergeCell ref="G75:H75"/>
    <mergeCell ref="J75:K75"/>
    <mergeCell ref="M75:N75"/>
    <mergeCell ref="P75:Q75"/>
    <mergeCell ref="S75:T75"/>
    <mergeCell ref="V75:W75"/>
    <mergeCell ref="Y75:Z75"/>
    <mergeCell ref="D63:E63"/>
    <mergeCell ref="G63:H63"/>
    <mergeCell ref="J63:K63"/>
    <mergeCell ref="M63:N63"/>
    <mergeCell ref="P63:Q63"/>
    <mergeCell ref="S63:T63"/>
    <mergeCell ref="V39:W39"/>
    <mergeCell ref="Y39:Z39"/>
    <mergeCell ref="D51:E51"/>
    <mergeCell ref="G51:H51"/>
    <mergeCell ref="J51:K51"/>
    <mergeCell ref="M51:N51"/>
    <mergeCell ref="P51:Q51"/>
    <mergeCell ref="S51:T51"/>
    <mergeCell ref="V51:W51"/>
    <mergeCell ref="Y51:Z51"/>
    <mergeCell ref="D39:E39"/>
    <mergeCell ref="G39:H39"/>
    <mergeCell ref="J39:K39"/>
    <mergeCell ref="M39:N39"/>
    <mergeCell ref="P39:Q39"/>
    <mergeCell ref="S39:T39"/>
    <mergeCell ref="J26:K26"/>
    <mergeCell ref="M26:N26"/>
    <mergeCell ref="P26:Q26"/>
    <mergeCell ref="S26:T26"/>
    <mergeCell ref="V26:W26"/>
    <mergeCell ref="Y26:Z26"/>
    <mergeCell ref="J15:K15"/>
    <mergeCell ref="M15:N15"/>
    <mergeCell ref="P15:Q15"/>
    <mergeCell ref="S15:T15"/>
    <mergeCell ref="V15:W15"/>
    <mergeCell ref="Y15:Z15"/>
    <mergeCell ref="J4:K4"/>
    <mergeCell ref="M4:N4"/>
    <mergeCell ref="P4:Q4"/>
    <mergeCell ref="S4:T4"/>
    <mergeCell ref="V4:W4"/>
    <mergeCell ref="Y4:Z4"/>
    <mergeCell ref="A2:H2"/>
    <mergeCell ref="A37:H37"/>
    <mergeCell ref="D4:E4"/>
    <mergeCell ref="G4:H4"/>
    <mergeCell ref="D15:E15"/>
    <mergeCell ref="G15:H15"/>
    <mergeCell ref="D26:E26"/>
    <mergeCell ref="G26:H2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2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1" spans="1:26" s="31" customFormat="1" ht="12.75">
      <c r="A1" s="27"/>
      <c r="B1" s="28"/>
      <c r="C1" s="29"/>
      <c r="D1" s="29"/>
      <c r="E1" s="30"/>
      <c r="F1" s="29"/>
      <c r="G1" s="29"/>
      <c r="H1" s="30"/>
      <c r="I1" s="29"/>
      <c r="J1" s="29"/>
      <c r="K1" s="30"/>
      <c r="L1" s="29"/>
      <c r="M1" s="29"/>
      <c r="N1" s="30"/>
      <c r="O1" s="29"/>
      <c r="P1" s="29"/>
      <c r="Q1" s="30"/>
      <c r="R1" s="29"/>
      <c r="S1" s="29"/>
      <c r="T1" s="30"/>
      <c r="U1" s="29"/>
      <c r="V1" s="29"/>
      <c r="W1" s="30"/>
      <c r="X1" s="29"/>
      <c r="Y1" s="29"/>
      <c r="Z1" s="30"/>
    </row>
    <row r="2" spans="1:27" ht="12.75" customHeight="1">
      <c r="A2" s="45" t="s">
        <v>148</v>
      </c>
      <c r="B2" s="46"/>
      <c r="C2" s="46"/>
      <c r="D2" s="46"/>
      <c r="E2" s="46"/>
      <c r="F2" s="46"/>
      <c r="G2" s="46"/>
      <c r="H2" s="46"/>
      <c r="J2" s="1"/>
      <c r="K2" s="6"/>
      <c r="M2" s="1"/>
      <c r="N2" s="6"/>
      <c r="P2" s="1"/>
      <c r="Q2" s="6"/>
      <c r="S2" s="1"/>
      <c r="T2" s="6"/>
      <c r="V2" s="1"/>
      <c r="W2" s="6"/>
      <c r="Y2" s="1"/>
      <c r="Z2" s="6"/>
      <c r="AA2"/>
    </row>
    <row r="3" spans="1:26" s="31" customFormat="1" ht="12.75" customHeight="1">
      <c r="A3" s="26"/>
      <c r="B3" s="34"/>
      <c r="C3" s="34"/>
      <c r="D3" s="34"/>
      <c r="E3" s="34"/>
      <c r="F3" s="34"/>
      <c r="G3" s="34"/>
      <c r="H3" s="34"/>
      <c r="I3" s="35"/>
      <c r="J3" s="36"/>
      <c r="K3" s="35"/>
      <c r="L3" s="35"/>
      <c r="M3" s="36"/>
      <c r="N3" s="35"/>
      <c r="O3" s="35"/>
      <c r="P3" s="36"/>
      <c r="Q3" s="35"/>
      <c r="R3" s="35"/>
      <c r="S3" s="36"/>
      <c r="T3" s="35"/>
      <c r="U3" s="35"/>
      <c r="V3" s="36"/>
      <c r="W3" s="35"/>
      <c r="X3" s="35"/>
      <c r="Y3" s="36"/>
      <c r="Z3" s="35"/>
    </row>
    <row r="4" spans="1:27" ht="41.25" customHeight="1">
      <c r="A4" s="18" t="s">
        <v>111</v>
      </c>
      <c r="C4" s="14"/>
      <c r="D4" s="37" t="s">
        <v>49</v>
      </c>
      <c r="E4" s="37"/>
      <c r="F4" s="14"/>
      <c r="G4" s="38" t="s">
        <v>53</v>
      </c>
      <c r="H4" s="38"/>
      <c r="I4" s="14"/>
      <c r="J4" s="39" t="s">
        <v>54</v>
      </c>
      <c r="K4" s="39"/>
      <c r="L4" s="14"/>
      <c r="M4" s="40" t="s">
        <v>55</v>
      </c>
      <c r="N4" s="40"/>
      <c r="O4" s="14"/>
      <c r="P4" s="41" t="s">
        <v>52</v>
      </c>
      <c r="Q4" s="41"/>
      <c r="R4" s="14"/>
      <c r="S4" s="42" t="s">
        <v>51</v>
      </c>
      <c r="T4" s="42"/>
      <c r="U4" s="14"/>
      <c r="V4" s="43" t="s">
        <v>50</v>
      </c>
      <c r="W4" s="43"/>
      <c r="X4" s="1"/>
      <c r="Y4" s="44" t="s">
        <v>1</v>
      </c>
      <c r="Z4" s="44"/>
      <c r="AA4"/>
    </row>
    <row r="5" spans="2:27" ht="12.75" customHeight="1">
      <c r="B5" s="3"/>
      <c r="D5" s="7" t="s">
        <v>56</v>
      </c>
      <c r="E5" s="7" t="s">
        <v>57</v>
      </c>
      <c r="G5" s="7" t="s">
        <v>56</v>
      </c>
      <c r="H5" s="7" t="s">
        <v>57</v>
      </c>
      <c r="J5" s="7" t="s">
        <v>56</v>
      </c>
      <c r="K5" s="7" t="s">
        <v>57</v>
      </c>
      <c r="M5" s="7" t="s">
        <v>56</v>
      </c>
      <c r="N5" s="7" t="s">
        <v>57</v>
      </c>
      <c r="P5" s="7" t="s">
        <v>56</v>
      </c>
      <c r="Q5" s="7" t="s">
        <v>57</v>
      </c>
      <c r="S5" s="7" t="s">
        <v>56</v>
      </c>
      <c r="T5" s="7" t="s">
        <v>57</v>
      </c>
      <c r="V5" s="7" t="s">
        <v>56</v>
      </c>
      <c r="W5" s="7" t="s">
        <v>57</v>
      </c>
      <c r="Y5" s="7" t="s">
        <v>56</v>
      </c>
      <c r="Z5" s="7" t="s">
        <v>57</v>
      </c>
      <c r="AA5"/>
    </row>
    <row r="6" spans="1:27" ht="12.75">
      <c r="A6" s="21" t="s">
        <v>11</v>
      </c>
      <c r="E6" s="6">
        <f>D6/123</f>
        <v>0</v>
      </c>
      <c r="G6" s="1">
        <v>3</v>
      </c>
      <c r="H6" s="6">
        <f>G6/G$10</f>
        <v>0.03</v>
      </c>
      <c r="J6" s="1">
        <v>4</v>
      </c>
      <c r="K6" s="6">
        <f>J6/J$10</f>
        <v>0.04395604395604396</v>
      </c>
      <c r="M6" s="1">
        <v>3</v>
      </c>
      <c r="N6" s="6">
        <f>M6/M$10</f>
        <v>0.016574585635359115</v>
      </c>
      <c r="P6" s="1">
        <v>1</v>
      </c>
      <c r="Q6" s="6">
        <f>P6/P$10</f>
        <v>0.017543859649122806</v>
      </c>
      <c r="S6" s="1">
        <v>4</v>
      </c>
      <c r="T6" s="6">
        <f>S6/S$10</f>
        <v>0.02666666666666667</v>
      </c>
      <c r="V6" s="1">
        <v>2</v>
      </c>
      <c r="W6" s="6">
        <f>V6/V$10</f>
        <v>0.010752688172043012</v>
      </c>
      <c r="Y6" s="1">
        <v>17</v>
      </c>
      <c r="Z6" s="6">
        <f>Y6/Y$10</f>
        <v>0.019144144144144143</v>
      </c>
      <c r="AA6"/>
    </row>
    <row r="7" spans="1:27" ht="12.75">
      <c r="A7" s="21" t="s">
        <v>12</v>
      </c>
      <c r="D7" s="1">
        <v>20</v>
      </c>
      <c r="E7" s="6">
        <f>D7/123</f>
        <v>0.16260162601626016</v>
      </c>
      <c r="G7" s="1">
        <v>28</v>
      </c>
      <c r="H7" s="6">
        <f aca="true" t="shared" si="0" ref="H7:K10">G7/G$10</f>
        <v>0.28</v>
      </c>
      <c r="J7" s="1">
        <v>16</v>
      </c>
      <c r="K7" s="6">
        <f t="shared" si="0"/>
        <v>0.17582417582417584</v>
      </c>
      <c r="M7" s="1">
        <v>37</v>
      </c>
      <c r="N7" s="6">
        <f>M7/M$10</f>
        <v>0.20441988950276244</v>
      </c>
      <c r="P7" s="1">
        <v>1</v>
      </c>
      <c r="Q7" s="6">
        <f>P7/P$10</f>
        <v>0.017543859649122806</v>
      </c>
      <c r="S7" s="1">
        <v>25</v>
      </c>
      <c r="T7" s="6">
        <f>S7/S$10</f>
        <v>0.16666666666666666</v>
      </c>
      <c r="V7" s="1">
        <v>32</v>
      </c>
      <c r="W7" s="6">
        <f>V7/V$10</f>
        <v>0.17204301075268819</v>
      </c>
      <c r="Y7" s="1">
        <v>159</v>
      </c>
      <c r="Z7" s="6">
        <f>Y7/Y$10</f>
        <v>0.17905405405405406</v>
      </c>
      <c r="AA7"/>
    </row>
    <row r="8" spans="1:27" ht="12.75">
      <c r="A8" s="21" t="s">
        <v>13</v>
      </c>
      <c r="D8" s="1">
        <v>63</v>
      </c>
      <c r="E8" s="6">
        <f>D8/123</f>
        <v>0.5121951219512195</v>
      </c>
      <c r="G8" s="1">
        <v>47</v>
      </c>
      <c r="H8" s="6">
        <f t="shared" si="0"/>
        <v>0.47</v>
      </c>
      <c r="J8" s="1">
        <v>40</v>
      </c>
      <c r="K8" s="6">
        <f t="shared" si="0"/>
        <v>0.43956043956043955</v>
      </c>
      <c r="M8" s="1">
        <v>77</v>
      </c>
      <c r="N8" s="6">
        <f>M8/M$10</f>
        <v>0.425414364640884</v>
      </c>
      <c r="P8" s="1">
        <v>21</v>
      </c>
      <c r="Q8" s="6">
        <f>P8/P$10</f>
        <v>0.3684210526315789</v>
      </c>
      <c r="S8" s="1">
        <v>70</v>
      </c>
      <c r="T8" s="6">
        <f>S8/S$10</f>
        <v>0.4666666666666667</v>
      </c>
      <c r="V8" s="1">
        <v>91</v>
      </c>
      <c r="W8" s="6">
        <f>V8/V$10</f>
        <v>0.489247311827957</v>
      </c>
      <c r="Y8" s="1">
        <v>409</v>
      </c>
      <c r="Z8" s="6">
        <f>Y8/Y$10</f>
        <v>0.4605855855855856</v>
      </c>
      <c r="AA8"/>
    </row>
    <row r="9" spans="1:27" ht="12.75">
      <c r="A9" s="21" t="s">
        <v>14</v>
      </c>
      <c r="D9" s="1">
        <v>40</v>
      </c>
      <c r="E9" s="6">
        <f>D9/123</f>
        <v>0.3252032520325203</v>
      </c>
      <c r="G9" s="1">
        <v>22</v>
      </c>
      <c r="H9" s="6">
        <f t="shared" si="0"/>
        <v>0.22</v>
      </c>
      <c r="J9" s="1">
        <v>31</v>
      </c>
      <c r="K9" s="6">
        <f t="shared" si="0"/>
        <v>0.34065934065934067</v>
      </c>
      <c r="M9" s="1">
        <v>64</v>
      </c>
      <c r="N9" s="6">
        <f>M9/M$10</f>
        <v>0.35359116022099446</v>
      </c>
      <c r="P9" s="1">
        <v>34</v>
      </c>
      <c r="Q9" s="6">
        <f>P9/P$10</f>
        <v>0.5964912280701754</v>
      </c>
      <c r="S9" s="1">
        <v>51</v>
      </c>
      <c r="T9" s="6">
        <f>S9/S$10</f>
        <v>0.34</v>
      </c>
      <c r="V9" s="1">
        <v>61</v>
      </c>
      <c r="W9" s="6">
        <f>V9/V$10</f>
        <v>0.3279569892473118</v>
      </c>
      <c r="Y9" s="1">
        <v>303</v>
      </c>
      <c r="Z9" s="6">
        <f>Y9/Y$10</f>
        <v>0.34121621621621623</v>
      </c>
      <c r="AA9"/>
    </row>
    <row r="10" spans="1:27" ht="12.75">
      <c r="A10" s="23" t="s">
        <v>1</v>
      </c>
      <c r="B10" s="15"/>
      <c r="C10" s="16"/>
      <c r="D10" s="16">
        <f>SUM(D6:D9)</f>
        <v>123</v>
      </c>
      <c r="E10" s="17">
        <f>D10/123</f>
        <v>1</v>
      </c>
      <c r="F10" s="16"/>
      <c r="G10" s="16">
        <f>SUM(G6:G9)</f>
        <v>100</v>
      </c>
      <c r="H10" s="17">
        <f t="shared" si="0"/>
        <v>1</v>
      </c>
      <c r="I10" s="16"/>
      <c r="J10" s="16">
        <f>SUM(J6:J9)</f>
        <v>91</v>
      </c>
      <c r="K10" s="17">
        <f t="shared" si="0"/>
        <v>1</v>
      </c>
      <c r="L10" s="16"/>
      <c r="M10" s="16">
        <f>SUM(M6:M9)</f>
        <v>181</v>
      </c>
      <c r="N10" s="17">
        <f>M10/M$10</f>
        <v>1</v>
      </c>
      <c r="O10" s="16"/>
      <c r="P10" s="16">
        <f>SUM(P6:P9)</f>
        <v>57</v>
      </c>
      <c r="Q10" s="17">
        <f>P10/P$10</f>
        <v>1</v>
      </c>
      <c r="R10" s="16"/>
      <c r="S10" s="16">
        <f>SUM(S6:S9)</f>
        <v>150</v>
      </c>
      <c r="T10" s="17">
        <f>S10/S$10</f>
        <v>1</v>
      </c>
      <c r="U10" s="16"/>
      <c r="V10" s="16">
        <f>SUM(V6:V9)</f>
        <v>186</v>
      </c>
      <c r="W10" s="17">
        <f>V10/V$10</f>
        <v>1</v>
      </c>
      <c r="X10" s="16"/>
      <c r="Y10" s="16">
        <f>SUM(Y6:Y9)</f>
        <v>888</v>
      </c>
      <c r="Z10" s="17">
        <f>Y10/Y$10</f>
        <v>1</v>
      </c>
      <c r="AA10"/>
    </row>
    <row r="11" spans="5:27" ht="12.75">
      <c r="E11" s="6"/>
      <c r="G11" s="1"/>
      <c r="H11" s="6"/>
      <c r="J11" s="1"/>
      <c r="K11" s="6"/>
      <c r="M11" s="1"/>
      <c r="N11" s="6"/>
      <c r="P11" s="1"/>
      <c r="Q11" s="6"/>
      <c r="S11" s="1"/>
      <c r="T11" s="6"/>
      <c r="V11" s="1"/>
      <c r="W11" s="6"/>
      <c r="Y11" s="1"/>
      <c r="Z11" s="6"/>
      <c r="AA11"/>
    </row>
    <row r="12" spans="1:27" ht="41.25" customHeight="1">
      <c r="A12" s="18" t="s">
        <v>112</v>
      </c>
      <c r="C12" s="14"/>
      <c r="D12" s="37" t="s">
        <v>49</v>
      </c>
      <c r="E12" s="37"/>
      <c r="F12" s="14"/>
      <c r="G12" s="38" t="s">
        <v>53</v>
      </c>
      <c r="H12" s="38"/>
      <c r="I12" s="14"/>
      <c r="J12" s="39" t="s">
        <v>54</v>
      </c>
      <c r="K12" s="39"/>
      <c r="L12" s="14"/>
      <c r="M12" s="40" t="s">
        <v>55</v>
      </c>
      <c r="N12" s="40"/>
      <c r="O12" s="14"/>
      <c r="P12" s="41" t="s">
        <v>52</v>
      </c>
      <c r="Q12" s="41"/>
      <c r="R12" s="14"/>
      <c r="S12" s="42" t="s">
        <v>51</v>
      </c>
      <c r="T12" s="42"/>
      <c r="U12" s="14"/>
      <c r="V12" s="43" t="s">
        <v>50</v>
      </c>
      <c r="W12" s="43"/>
      <c r="X12" s="1"/>
      <c r="Y12" s="44" t="s">
        <v>1</v>
      </c>
      <c r="Z12" s="44"/>
      <c r="AA12"/>
    </row>
    <row r="13" spans="4:27" ht="12.75" customHeight="1">
      <c r="D13" s="7" t="s">
        <v>56</v>
      </c>
      <c r="E13" s="7" t="s">
        <v>57</v>
      </c>
      <c r="G13" s="7" t="s">
        <v>56</v>
      </c>
      <c r="H13" s="7" t="s">
        <v>57</v>
      </c>
      <c r="J13" s="7" t="s">
        <v>56</v>
      </c>
      <c r="K13" s="7" t="s">
        <v>57</v>
      </c>
      <c r="M13" s="7" t="s">
        <v>56</v>
      </c>
      <c r="N13" s="7" t="s">
        <v>57</v>
      </c>
      <c r="P13" s="7" t="s">
        <v>56</v>
      </c>
      <c r="Q13" s="7" t="s">
        <v>57</v>
      </c>
      <c r="S13" s="7" t="s">
        <v>56</v>
      </c>
      <c r="T13" s="7" t="s">
        <v>57</v>
      </c>
      <c r="V13" s="7" t="s">
        <v>56</v>
      </c>
      <c r="W13" s="7" t="s">
        <v>57</v>
      </c>
      <c r="Y13" s="7" t="s">
        <v>56</v>
      </c>
      <c r="Z13" s="7" t="s">
        <v>57</v>
      </c>
      <c r="AA13"/>
    </row>
    <row r="14" spans="1:27" ht="12.75">
      <c r="A14" s="21" t="s">
        <v>11</v>
      </c>
      <c r="D14" s="1">
        <v>3</v>
      </c>
      <c r="E14" s="6">
        <f>D14/121</f>
        <v>0.024793388429752067</v>
      </c>
      <c r="G14" s="1">
        <v>9</v>
      </c>
      <c r="H14" s="6">
        <f>G14/G$18</f>
        <v>0.0891089108910891</v>
      </c>
      <c r="J14" s="1">
        <v>5</v>
      </c>
      <c r="K14" s="6">
        <f>J14/J$18</f>
        <v>0.054945054945054944</v>
      </c>
      <c r="M14" s="1">
        <v>18</v>
      </c>
      <c r="N14" s="6">
        <f>M14/M$18</f>
        <v>0.1</v>
      </c>
      <c r="P14" s="1">
        <v>2</v>
      </c>
      <c r="Q14" s="6">
        <f>P14/P$18</f>
        <v>0.03508771929824561</v>
      </c>
      <c r="S14" s="1">
        <v>14</v>
      </c>
      <c r="T14" s="6">
        <f>S14/S$18</f>
        <v>0.09333333333333334</v>
      </c>
      <c r="V14" s="1">
        <v>10</v>
      </c>
      <c r="W14" s="6">
        <f>V14/V$18</f>
        <v>0.053763440860215055</v>
      </c>
      <c r="Y14" s="1">
        <v>61</v>
      </c>
      <c r="Z14" s="6">
        <f>Y14/Y$18</f>
        <v>0.06884875846501129</v>
      </c>
      <c r="AA14"/>
    </row>
    <row r="15" spans="1:27" ht="12.75">
      <c r="A15" s="21" t="s">
        <v>12</v>
      </c>
      <c r="D15" s="1">
        <v>26</v>
      </c>
      <c r="E15" s="6">
        <f>D15/121</f>
        <v>0.21487603305785125</v>
      </c>
      <c r="G15" s="1">
        <v>32</v>
      </c>
      <c r="H15" s="6">
        <f aca="true" t="shared" si="1" ref="H15:K18">G15/G$18</f>
        <v>0.31683168316831684</v>
      </c>
      <c r="J15" s="1">
        <v>29</v>
      </c>
      <c r="K15" s="6">
        <f t="shared" si="1"/>
        <v>0.31868131868131866</v>
      </c>
      <c r="M15" s="1">
        <v>48</v>
      </c>
      <c r="N15" s="6">
        <f>M15/M$18</f>
        <v>0.26666666666666666</v>
      </c>
      <c r="P15" s="1">
        <v>16</v>
      </c>
      <c r="Q15" s="6">
        <f>P15/P$18</f>
        <v>0.2807017543859649</v>
      </c>
      <c r="S15" s="1">
        <v>35</v>
      </c>
      <c r="T15" s="6">
        <f>S15/S$18</f>
        <v>0.23333333333333334</v>
      </c>
      <c r="V15" s="1">
        <v>34</v>
      </c>
      <c r="W15" s="6">
        <f>V15/V$18</f>
        <v>0.1827956989247312</v>
      </c>
      <c r="Y15" s="1">
        <v>220</v>
      </c>
      <c r="Z15" s="6">
        <f>Y15/Y$18</f>
        <v>0.24830699774266365</v>
      </c>
      <c r="AA15"/>
    </row>
    <row r="16" spans="1:27" ht="12.75">
      <c r="A16" s="21" t="s">
        <v>13</v>
      </c>
      <c r="D16" s="1">
        <v>65</v>
      </c>
      <c r="E16" s="6">
        <f>D16/121</f>
        <v>0.5371900826446281</v>
      </c>
      <c r="G16" s="1">
        <v>39</v>
      </c>
      <c r="H16" s="6">
        <f t="shared" si="1"/>
        <v>0.38613861386138615</v>
      </c>
      <c r="J16" s="1">
        <v>36</v>
      </c>
      <c r="K16" s="6">
        <f t="shared" si="1"/>
        <v>0.3956043956043956</v>
      </c>
      <c r="M16" s="1">
        <v>69</v>
      </c>
      <c r="N16" s="6">
        <f>M16/M$18</f>
        <v>0.38333333333333336</v>
      </c>
      <c r="P16" s="1">
        <v>29</v>
      </c>
      <c r="Q16" s="6">
        <f>P16/P$18</f>
        <v>0.5087719298245614</v>
      </c>
      <c r="S16" s="1">
        <v>61</v>
      </c>
      <c r="T16" s="6">
        <f>S16/S$18</f>
        <v>0.4066666666666667</v>
      </c>
      <c r="V16" s="1">
        <v>89</v>
      </c>
      <c r="W16" s="6">
        <f>V16/V$18</f>
        <v>0.478494623655914</v>
      </c>
      <c r="Y16" s="1">
        <v>388</v>
      </c>
      <c r="Z16" s="6">
        <f>Y16/Y$18</f>
        <v>0.43792325056433407</v>
      </c>
      <c r="AA16"/>
    </row>
    <row r="17" spans="1:27" ht="12.75">
      <c r="A17" s="21" t="s">
        <v>14</v>
      </c>
      <c r="D17" s="1">
        <v>27</v>
      </c>
      <c r="E17" s="6">
        <f>D17/121</f>
        <v>0.2231404958677686</v>
      </c>
      <c r="G17" s="1">
        <v>21</v>
      </c>
      <c r="H17" s="6">
        <f t="shared" si="1"/>
        <v>0.2079207920792079</v>
      </c>
      <c r="J17" s="1">
        <v>21</v>
      </c>
      <c r="K17" s="6">
        <f t="shared" si="1"/>
        <v>0.23076923076923078</v>
      </c>
      <c r="M17" s="1">
        <v>45</v>
      </c>
      <c r="N17" s="6">
        <f>M17/M$18</f>
        <v>0.25</v>
      </c>
      <c r="P17" s="1">
        <v>10</v>
      </c>
      <c r="Q17" s="6">
        <f>P17/P$18</f>
        <v>0.17543859649122806</v>
      </c>
      <c r="S17" s="1">
        <v>40</v>
      </c>
      <c r="T17" s="6">
        <f>S17/S$18</f>
        <v>0.26666666666666666</v>
      </c>
      <c r="V17" s="1">
        <v>53</v>
      </c>
      <c r="W17" s="6">
        <f>V17/V$18</f>
        <v>0.2849462365591398</v>
      </c>
      <c r="Y17" s="1">
        <v>217</v>
      </c>
      <c r="Z17" s="6">
        <f>Y17/Y$18</f>
        <v>0.24492099322799096</v>
      </c>
      <c r="AA17"/>
    </row>
    <row r="18" spans="1:27" ht="12.75">
      <c r="A18" s="23" t="s">
        <v>1</v>
      </c>
      <c r="B18" s="15"/>
      <c r="C18" s="16"/>
      <c r="D18" s="16">
        <f>SUM(D14:D17)</f>
        <v>121</v>
      </c>
      <c r="E18" s="17">
        <f>D18/121</f>
        <v>1</v>
      </c>
      <c r="F18" s="16"/>
      <c r="G18" s="16">
        <f>SUM(G14:G17)</f>
        <v>101</v>
      </c>
      <c r="H18" s="17">
        <f t="shared" si="1"/>
        <v>1</v>
      </c>
      <c r="I18" s="16"/>
      <c r="J18" s="16">
        <f>SUM(J14:J17)</f>
        <v>91</v>
      </c>
      <c r="K18" s="17">
        <f t="shared" si="1"/>
        <v>1</v>
      </c>
      <c r="L18" s="16"/>
      <c r="M18" s="16">
        <f>SUM(M14:M17)</f>
        <v>180</v>
      </c>
      <c r="N18" s="17">
        <f>M18/M$18</f>
        <v>1</v>
      </c>
      <c r="O18" s="16"/>
      <c r="P18" s="16">
        <f>SUM(P14:P17)</f>
        <v>57</v>
      </c>
      <c r="Q18" s="17">
        <f>P18/P$18</f>
        <v>1</v>
      </c>
      <c r="R18" s="16"/>
      <c r="S18" s="16">
        <f>SUM(S14:S17)</f>
        <v>150</v>
      </c>
      <c r="T18" s="17">
        <f>S18/S$18</f>
        <v>1</v>
      </c>
      <c r="U18" s="16"/>
      <c r="V18" s="16">
        <f>SUM(V14:V17)</f>
        <v>186</v>
      </c>
      <c r="W18" s="17">
        <f>V18/V$18</f>
        <v>1</v>
      </c>
      <c r="X18" s="16"/>
      <c r="Y18" s="16">
        <f>SUM(Y14:Y17)</f>
        <v>886</v>
      </c>
      <c r="Z18" s="17">
        <f>Y18/Y$18</f>
        <v>1</v>
      </c>
      <c r="AA18"/>
    </row>
    <row r="19" spans="5:27" ht="12.75">
      <c r="E19" s="6"/>
      <c r="G19" s="1"/>
      <c r="H19" s="6"/>
      <c r="J19" s="1"/>
      <c r="K19" s="6"/>
      <c r="M19" s="1"/>
      <c r="N19" s="6"/>
      <c r="P19" s="1"/>
      <c r="Q19" s="6"/>
      <c r="S19" s="1"/>
      <c r="T19" s="6"/>
      <c r="V19" s="1"/>
      <c r="W19" s="6"/>
      <c r="Y19" s="1"/>
      <c r="Z19" s="6"/>
      <c r="AA19"/>
    </row>
    <row r="20" spans="1:27" ht="41.25" customHeight="1">
      <c r="A20" s="18" t="s">
        <v>113</v>
      </c>
      <c r="C20" s="14"/>
      <c r="D20" s="37" t="s">
        <v>49</v>
      </c>
      <c r="E20" s="37"/>
      <c r="F20" s="14"/>
      <c r="G20" s="38" t="s">
        <v>53</v>
      </c>
      <c r="H20" s="38"/>
      <c r="I20" s="14"/>
      <c r="J20" s="39" t="s">
        <v>54</v>
      </c>
      <c r="K20" s="39"/>
      <c r="L20" s="14"/>
      <c r="M20" s="40" t="s">
        <v>55</v>
      </c>
      <c r="N20" s="40"/>
      <c r="O20" s="14"/>
      <c r="P20" s="41" t="s">
        <v>52</v>
      </c>
      <c r="Q20" s="41"/>
      <c r="R20" s="14"/>
      <c r="S20" s="42" t="s">
        <v>51</v>
      </c>
      <c r="T20" s="42"/>
      <c r="U20" s="14"/>
      <c r="V20" s="43" t="s">
        <v>50</v>
      </c>
      <c r="W20" s="43"/>
      <c r="X20" s="1"/>
      <c r="Y20" s="44" t="s">
        <v>1</v>
      </c>
      <c r="Z20" s="44"/>
      <c r="AA20"/>
    </row>
    <row r="21" spans="2:27" ht="12.75" customHeight="1">
      <c r="B21" s="3"/>
      <c r="D21" s="7" t="s">
        <v>56</v>
      </c>
      <c r="E21" s="7" t="s">
        <v>57</v>
      </c>
      <c r="G21" s="7" t="s">
        <v>56</v>
      </c>
      <c r="H21" s="7" t="s">
        <v>57</v>
      </c>
      <c r="J21" s="7" t="s">
        <v>56</v>
      </c>
      <c r="K21" s="7" t="s">
        <v>57</v>
      </c>
      <c r="M21" s="7" t="s">
        <v>56</v>
      </c>
      <c r="N21" s="7" t="s">
        <v>57</v>
      </c>
      <c r="P21" s="7" t="s">
        <v>56</v>
      </c>
      <c r="Q21" s="7" t="s">
        <v>57</v>
      </c>
      <c r="S21" s="7" t="s">
        <v>56</v>
      </c>
      <c r="T21" s="7" t="s">
        <v>57</v>
      </c>
      <c r="V21" s="7" t="s">
        <v>56</v>
      </c>
      <c r="W21" s="7" t="s">
        <v>57</v>
      </c>
      <c r="Y21" s="7" t="s">
        <v>56</v>
      </c>
      <c r="Z21" s="7" t="s">
        <v>57</v>
      </c>
      <c r="AA21"/>
    </row>
    <row r="22" spans="1:27" ht="12.75">
      <c r="A22" s="21" t="s">
        <v>11</v>
      </c>
      <c r="D22" s="1">
        <v>20</v>
      </c>
      <c r="E22" s="6">
        <f>D22/123</f>
        <v>0.16260162601626016</v>
      </c>
      <c r="G22" s="1">
        <v>26</v>
      </c>
      <c r="H22" s="6">
        <f>G22/G$26</f>
        <v>0.25742574257425743</v>
      </c>
      <c r="J22" s="1">
        <v>19</v>
      </c>
      <c r="K22" s="6">
        <f>J22/J$26</f>
        <v>0.2087912087912088</v>
      </c>
      <c r="M22" s="1">
        <v>24</v>
      </c>
      <c r="N22" s="6">
        <f>M22/M$26</f>
        <v>0.13559322033898305</v>
      </c>
      <c r="P22" s="1">
        <v>7</v>
      </c>
      <c r="Q22" s="6">
        <f>P22/P$26</f>
        <v>0.12280701754385964</v>
      </c>
      <c r="S22" s="1">
        <v>20</v>
      </c>
      <c r="T22" s="6">
        <f>S22/S$26</f>
        <v>0.13513513513513514</v>
      </c>
      <c r="V22" s="1">
        <v>28</v>
      </c>
      <c r="W22" s="6">
        <f>V22/V$26</f>
        <v>0.15135135135135136</v>
      </c>
      <c r="Y22" s="1">
        <v>144</v>
      </c>
      <c r="Z22" s="6">
        <f>Y22/Y$26</f>
        <v>0.16326530612244897</v>
      </c>
      <c r="AA22"/>
    </row>
    <row r="23" spans="1:27" ht="12.75">
      <c r="A23" s="21" t="s">
        <v>12</v>
      </c>
      <c r="C23" s="19"/>
      <c r="D23" s="1">
        <v>46</v>
      </c>
      <c r="E23" s="6">
        <f>D23/123</f>
        <v>0.37398373983739835</v>
      </c>
      <c r="G23" s="1">
        <v>32</v>
      </c>
      <c r="H23" s="6">
        <f aca="true" t="shared" si="2" ref="H23:K26">G23/G$26</f>
        <v>0.31683168316831684</v>
      </c>
      <c r="J23" s="1">
        <v>33</v>
      </c>
      <c r="K23" s="6">
        <f t="shared" si="2"/>
        <v>0.3626373626373626</v>
      </c>
      <c r="M23" s="1">
        <v>66</v>
      </c>
      <c r="N23" s="6">
        <f>M23/M$26</f>
        <v>0.3728813559322034</v>
      </c>
      <c r="P23" s="1">
        <v>23</v>
      </c>
      <c r="Q23" s="6">
        <f>P23/P$26</f>
        <v>0.40350877192982454</v>
      </c>
      <c r="S23" s="1">
        <v>59</v>
      </c>
      <c r="T23" s="6">
        <f>S23/S$26</f>
        <v>0.39864864864864863</v>
      </c>
      <c r="V23" s="1">
        <v>60</v>
      </c>
      <c r="W23" s="6">
        <f>V23/V$26</f>
        <v>0.32432432432432434</v>
      </c>
      <c r="Y23" s="1">
        <v>319</v>
      </c>
      <c r="Z23" s="6">
        <f>Y23/Y$26</f>
        <v>0.36167800453514737</v>
      </c>
      <c r="AA23"/>
    </row>
    <row r="24" spans="1:27" ht="12.75">
      <c r="A24" s="21" t="s">
        <v>13</v>
      </c>
      <c r="D24" s="1">
        <v>31</v>
      </c>
      <c r="E24" s="6">
        <f>D24/123</f>
        <v>0.25203252032520324</v>
      </c>
      <c r="G24" s="1">
        <v>16</v>
      </c>
      <c r="H24" s="6">
        <f t="shared" si="2"/>
        <v>0.15841584158415842</v>
      </c>
      <c r="J24" s="1">
        <v>31</v>
      </c>
      <c r="K24" s="6">
        <f t="shared" si="2"/>
        <v>0.34065934065934067</v>
      </c>
      <c r="M24" s="1">
        <v>54</v>
      </c>
      <c r="N24" s="6">
        <f>M24/M$26</f>
        <v>0.3050847457627119</v>
      </c>
      <c r="P24" s="1">
        <v>16</v>
      </c>
      <c r="Q24" s="6">
        <f>P24/P$26</f>
        <v>0.2807017543859649</v>
      </c>
      <c r="S24" s="1">
        <v>41</v>
      </c>
      <c r="T24" s="6">
        <f>S24/S$26</f>
        <v>0.27702702702702703</v>
      </c>
      <c r="V24" s="1">
        <v>53</v>
      </c>
      <c r="W24" s="6">
        <f>V24/V$26</f>
        <v>0.2864864864864865</v>
      </c>
      <c r="Y24" s="1">
        <v>242</v>
      </c>
      <c r="Z24" s="6">
        <f>Y24/Y$26</f>
        <v>0.2743764172335601</v>
      </c>
      <c r="AA24"/>
    </row>
    <row r="25" spans="1:27" ht="12.75">
      <c r="A25" s="21" t="s">
        <v>14</v>
      </c>
      <c r="D25" s="1">
        <v>26</v>
      </c>
      <c r="E25" s="6">
        <f>D25/123</f>
        <v>0.21138211382113822</v>
      </c>
      <c r="G25" s="1">
        <v>27</v>
      </c>
      <c r="H25" s="6">
        <f t="shared" si="2"/>
        <v>0.26732673267326734</v>
      </c>
      <c r="J25" s="1">
        <v>8</v>
      </c>
      <c r="K25" s="6">
        <f t="shared" si="2"/>
        <v>0.08791208791208792</v>
      </c>
      <c r="M25" s="1">
        <v>33</v>
      </c>
      <c r="N25" s="6">
        <f>M25/M$26</f>
        <v>0.1864406779661017</v>
      </c>
      <c r="P25" s="1">
        <v>11</v>
      </c>
      <c r="Q25" s="6">
        <f>P25/P$26</f>
        <v>0.19298245614035087</v>
      </c>
      <c r="S25" s="1">
        <v>28</v>
      </c>
      <c r="T25" s="6">
        <f>S25/S$26</f>
        <v>0.1891891891891892</v>
      </c>
      <c r="V25" s="1">
        <v>44</v>
      </c>
      <c r="W25" s="6">
        <f>V25/V$26</f>
        <v>0.23783783783783785</v>
      </c>
      <c r="Y25" s="1">
        <v>177</v>
      </c>
      <c r="Z25" s="6">
        <f>Y25/Y$26</f>
        <v>0.20068027210884354</v>
      </c>
      <c r="AA25"/>
    </row>
    <row r="26" spans="1:27" ht="12.75">
      <c r="A26" s="23" t="s">
        <v>1</v>
      </c>
      <c r="B26" s="15"/>
      <c r="C26" s="16"/>
      <c r="D26" s="16">
        <f>SUM(D22:D25)</f>
        <v>123</v>
      </c>
      <c r="E26" s="17">
        <f>D26/123</f>
        <v>1</v>
      </c>
      <c r="F26" s="16"/>
      <c r="G26" s="16">
        <f>SUM(G22:G25)</f>
        <v>101</v>
      </c>
      <c r="H26" s="17">
        <f t="shared" si="2"/>
        <v>1</v>
      </c>
      <c r="I26" s="16"/>
      <c r="J26" s="16">
        <f>SUM(J22:J25)</f>
        <v>91</v>
      </c>
      <c r="K26" s="17">
        <f t="shared" si="2"/>
        <v>1</v>
      </c>
      <c r="L26" s="16"/>
      <c r="M26" s="16">
        <f>SUM(M22:M25)</f>
        <v>177</v>
      </c>
      <c r="N26" s="17">
        <f>M26/M$26</f>
        <v>1</v>
      </c>
      <c r="O26" s="16"/>
      <c r="P26" s="16">
        <f>SUM(P22:P25)</f>
        <v>57</v>
      </c>
      <c r="Q26" s="17">
        <f>P26/P$26</f>
        <v>1</v>
      </c>
      <c r="R26" s="16"/>
      <c r="S26" s="16">
        <f>SUM(S22:S25)</f>
        <v>148</v>
      </c>
      <c r="T26" s="17">
        <f>S26/S$26</f>
        <v>1</v>
      </c>
      <c r="U26" s="16"/>
      <c r="V26" s="16">
        <f>SUM(V22:V25)</f>
        <v>185</v>
      </c>
      <c r="W26" s="17">
        <f>V26/V$26</f>
        <v>1</v>
      </c>
      <c r="X26" s="16"/>
      <c r="Y26" s="16">
        <f>SUM(Y22:Y25)</f>
        <v>882</v>
      </c>
      <c r="Z26" s="17">
        <f>Y26/Y$26</f>
        <v>1</v>
      </c>
      <c r="AA26"/>
    </row>
    <row r="27" spans="5:27" ht="12.75">
      <c r="E27" s="6"/>
      <c r="G27" s="1"/>
      <c r="H27" s="6"/>
      <c r="J27" s="1"/>
      <c r="K27" s="6"/>
      <c r="M27" s="1"/>
      <c r="N27" s="6"/>
      <c r="P27" s="1"/>
      <c r="Q27" s="6"/>
      <c r="S27" s="1"/>
      <c r="T27" s="6"/>
      <c r="V27" s="1"/>
      <c r="W27" s="6"/>
      <c r="Y27" s="1"/>
      <c r="Z27" s="6"/>
      <c r="AA27"/>
    </row>
    <row r="28" spans="1:27" ht="41.25" customHeight="1">
      <c r="A28" s="18" t="s">
        <v>114</v>
      </c>
      <c r="C28" s="14"/>
      <c r="D28" s="37" t="s">
        <v>49</v>
      </c>
      <c r="E28" s="37"/>
      <c r="F28" s="14"/>
      <c r="G28" s="38" t="s">
        <v>53</v>
      </c>
      <c r="H28" s="38"/>
      <c r="I28" s="14"/>
      <c r="J28" s="39" t="s">
        <v>54</v>
      </c>
      <c r="K28" s="39"/>
      <c r="L28" s="14"/>
      <c r="M28" s="40" t="s">
        <v>55</v>
      </c>
      <c r="N28" s="40"/>
      <c r="O28" s="14"/>
      <c r="P28" s="41" t="s">
        <v>52</v>
      </c>
      <c r="Q28" s="41"/>
      <c r="R28" s="14"/>
      <c r="S28" s="42" t="s">
        <v>51</v>
      </c>
      <c r="T28" s="42"/>
      <c r="U28" s="14"/>
      <c r="V28" s="43" t="s">
        <v>50</v>
      </c>
      <c r="W28" s="43"/>
      <c r="X28" s="1"/>
      <c r="Y28" s="44" t="s">
        <v>1</v>
      </c>
      <c r="Z28" s="44"/>
      <c r="AA28"/>
    </row>
    <row r="29" spans="4:27" ht="12.75" customHeight="1">
      <c r="D29" s="7" t="s">
        <v>56</v>
      </c>
      <c r="E29" s="7" t="s">
        <v>57</v>
      </c>
      <c r="G29" s="7" t="s">
        <v>56</v>
      </c>
      <c r="H29" s="7" t="s">
        <v>57</v>
      </c>
      <c r="J29" s="7" t="s">
        <v>56</v>
      </c>
      <c r="K29" s="7" t="s">
        <v>57</v>
      </c>
      <c r="M29" s="7" t="s">
        <v>56</v>
      </c>
      <c r="N29" s="7" t="s">
        <v>57</v>
      </c>
      <c r="P29" s="7" t="s">
        <v>56</v>
      </c>
      <c r="Q29" s="7" t="s">
        <v>57</v>
      </c>
      <c r="S29" s="7" t="s">
        <v>56</v>
      </c>
      <c r="T29" s="7" t="s">
        <v>57</v>
      </c>
      <c r="V29" s="7" t="s">
        <v>56</v>
      </c>
      <c r="W29" s="7" t="s">
        <v>57</v>
      </c>
      <c r="Y29" s="7" t="s">
        <v>56</v>
      </c>
      <c r="Z29" s="7" t="s">
        <v>57</v>
      </c>
      <c r="AA29"/>
    </row>
    <row r="30" spans="1:27" ht="12.75">
      <c r="A30" s="21" t="s">
        <v>11</v>
      </c>
      <c r="D30" s="1">
        <v>49</v>
      </c>
      <c r="E30" s="6">
        <f>D30/123</f>
        <v>0.3983739837398374</v>
      </c>
      <c r="G30" s="1">
        <v>51</v>
      </c>
      <c r="H30" s="6">
        <f>G30/G$34</f>
        <v>0.51</v>
      </c>
      <c r="J30" s="1">
        <v>40</v>
      </c>
      <c r="K30" s="6">
        <f>J30/J$34</f>
        <v>0.43956043956043955</v>
      </c>
      <c r="M30" s="1">
        <v>88</v>
      </c>
      <c r="N30" s="6">
        <f>M30/M$34</f>
        <v>0.49162011173184356</v>
      </c>
      <c r="P30" s="1">
        <v>25</v>
      </c>
      <c r="Q30" s="6">
        <f>P30/P$34</f>
        <v>0.43859649122807015</v>
      </c>
      <c r="S30" s="1">
        <v>67</v>
      </c>
      <c r="T30" s="6">
        <f>S30/S$34</f>
        <v>0.44966442953020136</v>
      </c>
      <c r="V30" s="1">
        <v>57</v>
      </c>
      <c r="W30" s="6">
        <f>V30/V$34</f>
        <v>0.3081081081081081</v>
      </c>
      <c r="Y30" s="1">
        <v>377</v>
      </c>
      <c r="Z30" s="6">
        <f>Y30/Y$34</f>
        <v>0.4264705882352941</v>
      </c>
      <c r="AA30"/>
    </row>
    <row r="31" spans="1:27" ht="12.75">
      <c r="A31" s="21" t="s">
        <v>12</v>
      </c>
      <c r="D31" s="1">
        <v>51</v>
      </c>
      <c r="E31" s="6">
        <f>D31/123</f>
        <v>0.4146341463414634</v>
      </c>
      <c r="G31" s="1">
        <v>30</v>
      </c>
      <c r="H31" s="6">
        <f aca="true" t="shared" si="3" ref="H31:K34">G31/G$34</f>
        <v>0.3</v>
      </c>
      <c r="J31" s="1">
        <v>31</v>
      </c>
      <c r="K31" s="6">
        <f t="shared" si="3"/>
        <v>0.34065934065934067</v>
      </c>
      <c r="M31" s="1">
        <v>57</v>
      </c>
      <c r="N31" s="6">
        <f>M31/M$34</f>
        <v>0.31843575418994413</v>
      </c>
      <c r="P31" s="1">
        <v>17</v>
      </c>
      <c r="Q31" s="6">
        <f>P31/P$34</f>
        <v>0.2982456140350877</v>
      </c>
      <c r="S31" s="1">
        <v>43</v>
      </c>
      <c r="T31" s="6">
        <f>S31/S$34</f>
        <v>0.28859060402684567</v>
      </c>
      <c r="V31" s="1">
        <v>65</v>
      </c>
      <c r="W31" s="6">
        <f>V31/V$34</f>
        <v>0.35135135135135137</v>
      </c>
      <c r="Y31" s="1">
        <v>294</v>
      </c>
      <c r="Z31" s="6">
        <f>Y31/Y$34</f>
        <v>0.332579185520362</v>
      </c>
      <c r="AA31"/>
    </row>
    <row r="32" spans="1:27" ht="12.75">
      <c r="A32" s="21" t="s">
        <v>13</v>
      </c>
      <c r="D32" s="1">
        <v>16</v>
      </c>
      <c r="E32" s="6">
        <f>D32/123</f>
        <v>0.13008130081300814</v>
      </c>
      <c r="G32" s="1">
        <v>15</v>
      </c>
      <c r="H32" s="6">
        <f t="shared" si="3"/>
        <v>0.15</v>
      </c>
      <c r="J32" s="1">
        <v>15</v>
      </c>
      <c r="K32" s="6">
        <f t="shared" si="3"/>
        <v>0.16483516483516483</v>
      </c>
      <c r="M32" s="1">
        <v>22</v>
      </c>
      <c r="N32" s="6">
        <f>M32/M$34</f>
        <v>0.12290502793296089</v>
      </c>
      <c r="P32" s="1">
        <v>10</v>
      </c>
      <c r="Q32" s="6">
        <f>P32/P$34</f>
        <v>0.17543859649122806</v>
      </c>
      <c r="S32" s="1">
        <v>25</v>
      </c>
      <c r="T32" s="6">
        <f>S32/S$34</f>
        <v>0.16778523489932887</v>
      </c>
      <c r="V32" s="1">
        <v>45</v>
      </c>
      <c r="W32" s="6">
        <f>V32/V$34</f>
        <v>0.24324324324324326</v>
      </c>
      <c r="Y32" s="1">
        <v>148</v>
      </c>
      <c r="Z32" s="6">
        <f>Y32/Y$34</f>
        <v>0.167420814479638</v>
      </c>
      <c r="AA32"/>
    </row>
    <row r="33" spans="1:27" ht="12.75">
      <c r="A33" s="21" t="s">
        <v>14</v>
      </c>
      <c r="D33" s="1">
        <v>7</v>
      </c>
      <c r="E33" s="6">
        <f>D33/123</f>
        <v>0.056910569105691054</v>
      </c>
      <c r="G33" s="1">
        <v>4</v>
      </c>
      <c r="H33" s="6">
        <f t="shared" si="3"/>
        <v>0.04</v>
      </c>
      <c r="J33" s="1">
        <v>5</v>
      </c>
      <c r="K33" s="6">
        <f t="shared" si="3"/>
        <v>0.054945054945054944</v>
      </c>
      <c r="M33" s="1">
        <v>12</v>
      </c>
      <c r="N33" s="6">
        <f>M33/M$34</f>
        <v>0.0670391061452514</v>
      </c>
      <c r="P33" s="1">
        <v>5</v>
      </c>
      <c r="Q33" s="6">
        <f>P33/P$34</f>
        <v>0.08771929824561403</v>
      </c>
      <c r="S33" s="1">
        <v>14</v>
      </c>
      <c r="T33" s="6">
        <f>S33/S$34</f>
        <v>0.09395973154362416</v>
      </c>
      <c r="V33" s="1">
        <v>18</v>
      </c>
      <c r="W33" s="6">
        <f>V33/V$34</f>
        <v>0.0972972972972973</v>
      </c>
      <c r="Y33" s="1">
        <v>65</v>
      </c>
      <c r="Z33" s="6">
        <f>Y33/Y$34</f>
        <v>0.07352941176470588</v>
      </c>
      <c r="AA33"/>
    </row>
    <row r="34" spans="1:27" ht="12.75">
      <c r="A34" s="23" t="s">
        <v>1</v>
      </c>
      <c r="B34" s="15"/>
      <c r="C34" s="16"/>
      <c r="D34" s="16">
        <f>SUM(D30:D33)</f>
        <v>123</v>
      </c>
      <c r="E34" s="17">
        <f>D34/123</f>
        <v>1</v>
      </c>
      <c r="F34" s="16"/>
      <c r="G34" s="16">
        <f>SUM(G30:G33)</f>
        <v>100</v>
      </c>
      <c r="H34" s="17">
        <f t="shared" si="3"/>
        <v>1</v>
      </c>
      <c r="I34" s="16"/>
      <c r="J34" s="16">
        <f>SUM(J30:J33)</f>
        <v>91</v>
      </c>
      <c r="K34" s="17">
        <f t="shared" si="3"/>
        <v>1</v>
      </c>
      <c r="L34" s="16"/>
      <c r="M34" s="16">
        <f>SUM(M30:M33)</f>
        <v>179</v>
      </c>
      <c r="N34" s="17">
        <f>M34/M$34</f>
        <v>1</v>
      </c>
      <c r="O34" s="16"/>
      <c r="P34" s="16">
        <f>SUM(P30:P33)</f>
        <v>57</v>
      </c>
      <c r="Q34" s="17">
        <f>P34/P$34</f>
        <v>1</v>
      </c>
      <c r="R34" s="16"/>
      <c r="S34" s="16">
        <f>SUM(S30:S33)</f>
        <v>149</v>
      </c>
      <c r="T34" s="17">
        <f>S34/S$34</f>
        <v>1</v>
      </c>
      <c r="U34" s="16"/>
      <c r="V34" s="16">
        <f>SUM(V30:V33)</f>
        <v>185</v>
      </c>
      <c r="W34" s="17">
        <f>V34/V$34</f>
        <v>1</v>
      </c>
      <c r="X34" s="16"/>
      <c r="Y34" s="16">
        <f>SUM(Y30:Y33)</f>
        <v>884</v>
      </c>
      <c r="Z34" s="17">
        <f>Y34/Y$34</f>
        <v>1</v>
      </c>
      <c r="AA34"/>
    </row>
    <row r="35" spans="5:27" ht="12.75">
      <c r="E35" s="6"/>
      <c r="G35" s="1"/>
      <c r="H35" s="6"/>
      <c r="J35" s="1"/>
      <c r="K35" s="6"/>
      <c r="M35" s="1"/>
      <c r="N35" s="6"/>
      <c r="P35" s="1"/>
      <c r="Q35" s="6"/>
      <c r="S35" s="1"/>
      <c r="T35" s="6"/>
      <c r="V35" s="1"/>
      <c r="W35" s="6"/>
      <c r="Y35" s="1"/>
      <c r="Z35" s="6"/>
      <c r="AA35"/>
    </row>
    <row r="36" spans="1:27" ht="41.25" customHeight="1">
      <c r="A36" s="18" t="s">
        <v>115</v>
      </c>
      <c r="C36" s="14"/>
      <c r="D36" s="37" t="s">
        <v>49</v>
      </c>
      <c r="E36" s="37"/>
      <c r="F36" s="14"/>
      <c r="G36" s="38" t="s">
        <v>53</v>
      </c>
      <c r="H36" s="38"/>
      <c r="I36" s="14"/>
      <c r="J36" s="39" t="s">
        <v>54</v>
      </c>
      <c r="K36" s="39"/>
      <c r="L36" s="14"/>
      <c r="M36" s="40" t="s">
        <v>55</v>
      </c>
      <c r="N36" s="40"/>
      <c r="O36" s="14"/>
      <c r="P36" s="41" t="s">
        <v>52</v>
      </c>
      <c r="Q36" s="41"/>
      <c r="R36" s="14"/>
      <c r="S36" s="42" t="s">
        <v>51</v>
      </c>
      <c r="T36" s="42"/>
      <c r="U36" s="14"/>
      <c r="V36" s="43" t="s">
        <v>50</v>
      </c>
      <c r="W36" s="43"/>
      <c r="X36" s="1"/>
      <c r="Y36" s="44" t="s">
        <v>1</v>
      </c>
      <c r="Z36" s="44"/>
      <c r="AA36"/>
    </row>
    <row r="37" spans="4:27" ht="12.75" customHeight="1">
      <c r="D37" s="7" t="s">
        <v>56</v>
      </c>
      <c r="E37" s="7" t="s">
        <v>57</v>
      </c>
      <c r="G37" s="7" t="s">
        <v>56</v>
      </c>
      <c r="H37" s="7" t="s">
        <v>57</v>
      </c>
      <c r="J37" s="7" t="s">
        <v>56</v>
      </c>
      <c r="K37" s="7" t="s">
        <v>57</v>
      </c>
      <c r="M37" s="7" t="s">
        <v>56</v>
      </c>
      <c r="N37" s="7" t="s">
        <v>57</v>
      </c>
      <c r="P37" s="7" t="s">
        <v>56</v>
      </c>
      <c r="Q37" s="7" t="s">
        <v>57</v>
      </c>
      <c r="S37" s="7" t="s">
        <v>56</v>
      </c>
      <c r="T37" s="7" t="s">
        <v>57</v>
      </c>
      <c r="V37" s="7" t="s">
        <v>56</v>
      </c>
      <c r="W37" s="7" t="s">
        <v>57</v>
      </c>
      <c r="Y37" s="7" t="s">
        <v>56</v>
      </c>
      <c r="Z37" s="7" t="s">
        <v>57</v>
      </c>
      <c r="AA37"/>
    </row>
    <row r="38" spans="1:27" ht="12.75">
      <c r="A38" s="21" t="s">
        <v>11</v>
      </c>
      <c r="D38" s="1">
        <v>36</v>
      </c>
      <c r="E38" s="6">
        <f>D38/121</f>
        <v>0.2975206611570248</v>
      </c>
      <c r="G38" s="1">
        <v>36</v>
      </c>
      <c r="H38" s="6">
        <f>G38/G$42</f>
        <v>0.36</v>
      </c>
      <c r="J38" s="1">
        <v>28</v>
      </c>
      <c r="K38" s="6">
        <f>J38/J$42</f>
        <v>0.3111111111111111</v>
      </c>
      <c r="M38" s="1">
        <v>56</v>
      </c>
      <c r="N38" s="6">
        <f>M38/M$42</f>
        <v>0.3111111111111111</v>
      </c>
      <c r="P38" s="1">
        <v>20</v>
      </c>
      <c r="Q38" s="6">
        <f>P38/P$42</f>
        <v>0.35714285714285715</v>
      </c>
      <c r="S38" s="1">
        <v>45</v>
      </c>
      <c r="T38" s="6">
        <f>S38/S$42</f>
        <v>0.30405405405405406</v>
      </c>
      <c r="V38" s="1">
        <v>33</v>
      </c>
      <c r="W38" s="6">
        <f>V38/V$42</f>
        <v>0.1793478260869565</v>
      </c>
      <c r="Y38" s="1">
        <v>254</v>
      </c>
      <c r="Z38" s="6">
        <f>Y38/Y$42</f>
        <v>0.28896473265073946</v>
      </c>
      <c r="AA38"/>
    </row>
    <row r="39" spans="1:27" ht="12.75">
      <c r="A39" s="21" t="s">
        <v>12</v>
      </c>
      <c r="C39" s="19"/>
      <c r="D39" s="1">
        <v>53</v>
      </c>
      <c r="E39" s="6">
        <f>D39/121</f>
        <v>0.4380165289256198</v>
      </c>
      <c r="G39" s="1">
        <v>36</v>
      </c>
      <c r="H39" s="6">
        <f>G39/G$42</f>
        <v>0.36</v>
      </c>
      <c r="J39" s="1">
        <v>36</v>
      </c>
      <c r="K39" s="6">
        <f>J39/J$42</f>
        <v>0.4</v>
      </c>
      <c r="M39" s="1">
        <v>78</v>
      </c>
      <c r="N39" s="6">
        <f>M39/M$42</f>
        <v>0.43333333333333335</v>
      </c>
      <c r="P39" s="1">
        <v>21</v>
      </c>
      <c r="Q39" s="6">
        <f>P39/P$42</f>
        <v>0.375</v>
      </c>
      <c r="S39" s="1">
        <v>67</v>
      </c>
      <c r="T39" s="6">
        <f>S39/S$42</f>
        <v>0.4527027027027027</v>
      </c>
      <c r="V39" s="1">
        <v>75</v>
      </c>
      <c r="W39" s="6">
        <f>V39/V$42</f>
        <v>0.4076086956521739</v>
      </c>
      <c r="Y39" s="1">
        <v>366</v>
      </c>
      <c r="Z39" s="6">
        <f>Y39/Y$42</f>
        <v>0.41638225255972694</v>
      </c>
      <c r="AA39"/>
    </row>
    <row r="40" spans="1:27" ht="12.75">
      <c r="A40" s="21" t="s">
        <v>13</v>
      </c>
      <c r="D40" s="1">
        <v>27</v>
      </c>
      <c r="E40" s="6">
        <f>D40/121</f>
        <v>0.2231404958677686</v>
      </c>
      <c r="G40" s="1">
        <v>23</v>
      </c>
      <c r="H40" s="6">
        <f>G40/G$42</f>
        <v>0.23</v>
      </c>
      <c r="J40" s="1">
        <v>20</v>
      </c>
      <c r="K40" s="6">
        <f>J40/J$42</f>
        <v>0.2222222222222222</v>
      </c>
      <c r="M40" s="1">
        <v>33</v>
      </c>
      <c r="N40" s="6">
        <f>M40/M$42</f>
        <v>0.18333333333333332</v>
      </c>
      <c r="P40" s="1">
        <v>10</v>
      </c>
      <c r="Q40" s="6">
        <f>P40/P$42</f>
        <v>0.17857142857142858</v>
      </c>
      <c r="S40" s="1">
        <v>24</v>
      </c>
      <c r="T40" s="6">
        <f>S40/S$42</f>
        <v>0.16216216216216217</v>
      </c>
      <c r="V40" s="1">
        <v>52</v>
      </c>
      <c r="W40" s="6">
        <f>V40/V$42</f>
        <v>0.2826086956521739</v>
      </c>
      <c r="Y40" s="1">
        <v>189</v>
      </c>
      <c r="Z40" s="6">
        <f>Y40/Y$42</f>
        <v>0.2150170648464164</v>
      </c>
      <c r="AA40"/>
    </row>
    <row r="41" spans="1:27" ht="12.75">
      <c r="A41" s="21" t="s">
        <v>14</v>
      </c>
      <c r="D41" s="1">
        <v>5</v>
      </c>
      <c r="E41" s="6">
        <f>D41/121</f>
        <v>0.04132231404958678</v>
      </c>
      <c r="G41" s="1">
        <v>5</v>
      </c>
      <c r="H41" s="6">
        <f>G41/G$42</f>
        <v>0.05</v>
      </c>
      <c r="J41" s="1">
        <v>6</v>
      </c>
      <c r="K41" s="6">
        <f>J41/J$42</f>
        <v>0.06666666666666667</v>
      </c>
      <c r="M41" s="1">
        <v>13</v>
      </c>
      <c r="N41" s="6">
        <f>M41/M$42</f>
        <v>0.07222222222222222</v>
      </c>
      <c r="P41" s="1">
        <v>5</v>
      </c>
      <c r="Q41" s="6">
        <f>P41/P$42</f>
        <v>0.08928571428571429</v>
      </c>
      <c r="S41" s="1">
        <v>12</v>
      </c>
      <c r="T41" s="6">
        <f>S41/S$42</f>
        <v>0.08108108108108109</v>
      </c>
      <c r="V41" s="1">
        <v>24</v>
      </c>
      <c r="W41" s="6">
        <f>V41/V$42</f>
        <v>0.13043478260869565</v>
      </c>
      <c r="Y41" s="1">
        <v>70</v>
      </c>
      <c r="Z41" s="6">
        <f>Y41/Y$42</f>
        <v>0.07963594994311718</v>
      </c>
      <c r="AA41"/>
    </row>
    <row r="42" spans="1:27" ht="12.75">
      <c r="A42" s="23" t="s">
        <v>1</v>
      </c>
      <c r="B42" s="15"/>
      <c r="C42" s="16"/>
      <c r="D42" s="16">
        <f>SUM(D38:D41)</f>
        <v>121</v>
      </c>
      <c r="E42" s="17">
        <f>D42/121</f>
        <v>1</v>
      </c>
      <c r="F42" s="16"/>
      <c r="G42" s="16">
        <f>SUM(G38:G41)</f>
        <v>100</v>
      </c>
      <c r="H42" s="17">
        <f>G42/G$42</f>
        <v>1</v>
      </c>
      <c r="I42" s="16"/>
      <c r="J42" s="16">
        <f>SUM(J38:J41)</f>
        <v>90</v>
      </c>
      <c r="K42" s="17">
        <f>J42/J$42</f>
        <v>1</v>
      </c>
      <c r="L42" s="16"/>
      <c r="M42" s="16">
        <f>SUM(M38:M41)</f>
        <v>180</v>
      </c>
      <c r="N42" s="17">
        <f>M42/M$42</f>
        <v>1</v>
      </c>
      <c r="O42" s="16"/>
      <c r="P42" s="16">
        <f>SUM(P38:P41)</f>
        <v>56</v>
      </c>
      <c r="Q42" s="17">
        <f>P42/P$42</f>
        <v>1</v>
      </c>
      <c r="R42" s="16"/>
      <c r="S42" s="16">
        <f>SUM(S38:S41)</f>
        <v>148</v>
      </c>
      <c r="T42" s="17">
        <f>S42/S$42</f>
        <v>1</v>
      </c>
      <c r="U42" s="16"/>
      <c r="V42" s="16">
        <f>SUM(V38:V41)</f>
        <v>184</v>
      </c>
      <c r="W42" s="17">
        <f>V42/V$42</f>
        <v>1</v>
      </c>
      <c r="X42" s="16"/>
      <c r="Y42" s="16">
        <f>SUM(Y38:Y41)</f>
        <v>879</v>
      </c>
      <c r="Z42" s="17">
        <f>Y42/Y$42</f>
        <v>1</v>
      </c>
      <c r="AA42"/>
    </row>
    <row r="43" spans="5:27" ht="12.75">
      <c r="E43" s="6"/>
      <c r="G43" s="1"/>
      <c r="H43" s="6"/>
      <c r="J43" s="1"/>
      <c r="K43" s="6"/>
      <c r="M43" s="1"/>
      <c r="N43" s="6"/>
      <c r="P43" s="1"/>
      <c r="Q43" s="6"/>
      <c r="S43" s="1"/>
      <c r="T43" s="6"/>
      <c r="V43" s="1"/>
      <c r="W43" s="6"/>
      <c r="Y43" s="1"/>
      <c r="Z43" s="6"/>
      <c r="AA43"/>
    </row>
    <row r="44" spans="1:27" ht="41.25" customHeight="1">
      <c r="A44" s="18" t="s">
        <v>116</v>
      </c>
      <c r="C44" s="14"/>
      <c r="D44" s="37" t="s">
        <v>49</v>
      </c>
      <c r="E44" s="37"/>
      <c r="F44" s="14"/>
      <c r="G44" s="38" t="s">
        <v>53</v>
      </c>
      <c r="H44" s="38"/>
      <c r="I44" s="14"/>
      <c r="J44" s="39" t="s">
        <v>54</v>
      </c>
      <c r="K44" s="39"/>
      <c r="L44" s="14"/>
      <c r="M44" s="40" t="s">
        <v>55</v>
      </c>
      <c r="N44" s="40"/>
      <c r="O44" s="14"/>
      <c r="P44" s="41" t="s">
        <v>52</v>
      </c>
      <c r="Q44" s="41"/>
      <c r="R44" s="14"/>
      <c r="S44" s="42" t="s">
        <v>51</v>
      </c>
      <c r="T44" s="42"/>
      <c r="U44" s="14"/>
      <c r="V44" s="43" t="s">
        <v>50</v>
      </c>
      <c r="W44" s="43"/>
      <c r="X44" s="1"/>
      <c r="Y44" s="44" t="s">
        <v>1</v>
      </c>
      <c r="Z44" s="44"/>
      <c r="AA44"/>
    </row>
    <row r="45" spans="2:27" ht="12.75" customHeight="1">
      <c r="B45" s="3"/>
      <c r="D45" s="7" t="s">
        <v>56</v>
      </c>
      <c r="E45" s="7" t="s">
        <v>57</v>
      </c>
      <c r="G45" s="7" t="s">
        <v>56</v>
      </c>
      <c r="H45" s="7" t="s">
        <v>57</v>
      </c>
      <c r="J45" s="7" t="s">
        <v>56</v>
      </c>
      <c r="K45" s="7" t="s">
        <v>57</v>
      </c>
      <c r="M45" s="7" t="s">
        <v>56</v>
      </c>
      <c r="N45" s="7" t="s">
        <v>57</v>
      </c>
      <c r="P45" s="7" t="s">
        <v>56</v>
      </c>
      <c r="Q45" s="7" t="s">
        <v>57</v>
      </c>
      <c r="S45" s="7" t="s">
        <v>56</v>
      </c>
      <c r="T45" s="7" t="s">
        <v>57</v>
      </c>
      <c r="V45" s="7" t="s">
        <v>56</v>
      </c>
      <c r="W45" s="7" t="s">
        <v>57</v>
      </c>
      <c r="Y45" s="7" t="s">
        <v>56</v>
      </c>
      <c r="Z45" s="7" t="s">
        <v>57</v>
      </c>
      <c r="AA45"/>
    </row>
    <row r="46" spans="1:27" ht="12.75">
      <c r="A46" s="21" t="s">
        <v>11</v>
      </c>
      <c r="D46" s="1">
        <v>22</v>
      </c>
      <c r="E46" s="6">
        <f>D46/122</f>
        <v>0.18032786885245902</v>
      </c>
      <c r="G46" s="1">
        <v>17</v>
      </c>
      <c r="H46" s="6">
        <f>G46/G$50</f>
        <v>0.16831683168316833</v>
      </c>
      <c r="J46" s="1">
        <v>18</v>
      </c>
      <c r="K46" s="6">
        <f>J46/J$50</f>
        <v>0.1978021978021978</v>
      </c>
      <c r="M46" s="1">
        <v>29</v>
      </c>
      <c r="N46" s="6">
        <f>M46/M$50</f>
        <v>0.16022099447513813</v>
      </c>
      <c r="P46" s="1">
        <v>15</v>
      </c>
      <c r="Q46" s="6">
        <f>P46/P$50</f>
        <v>0.26785714285714285</v>
      </c>
      <c r="S46" s="1">
        <v>27</v>
      </c>
      <c r="T46" s="6">
        <f>S46/S$50</f>
        <v>0.18120805369127516</v>
      </c>
      <c r="V46" s="1">
        <v>33</v>
      </c>
      <c r="W46" s="6">
        <f>V46/V$50</f>
        <v>0.1783783783783784</v>
      </c>
      <c r="Y46" s="1">
        <v>161</v>
      </c>
      <c r="Z46" s="6">
        <f>Y46/Y$50</f>
        <v>0.18192090395480226</v>
      </c>
      <c r="AA46"/>
    </row>
    <row r="47" spans="1:27" ht="12.75">
      <c r="A47" s="21" t="s">
        <v>12</v>
      </c>
      <c r="D47" s="1">
        <v>43</v>
      </c>
      <c r="E47" s="6">
        <f>D47/122</f>
        <v>0.3524590163934426</v>
      </c>
      <c r="G47" s="1">
        <v>35</v>
      </c>
      <c r="H47" s="6">
        <f aca="true" t="shared" si="4" ref="H47:K50">G47/G$50</f>
        <v>0.3465346534653465</v>
      </c>
      <c r="J47" s="1">
        <v>28</v>
      </c>
      <c r="K47" s="6">
        <f t="shared" si="4"/>
        <v>0.3076923076923077</v>
      </c>
      <c r="M47" s="1">
        <v>70</v>
      </c>
      <c r="N47" s="6">
        <f>M47/M$50</f>
        <v>0.3867403314917127</v>
      </c>
      <c r="P47" s="1">
        <v>20</v>
      </c>
      <c r="Q47" s="6">
        <f>P47/P$50</f>
        <v>0.35714285714285715</v>
      </c>
      <c r="S47" s="1">
        <v>47</v>
      </c>
      <c r="T47" s="6">
        <f>S47/S$50</f>
        <v>0.31543624161073824</v>
      </c>
      <c r="V47" s="1">
        <v>50</v>
      </c>
      <c r="W47" s="6">
        <f>V47/V$50</f>
        <v>0.2702702702702703</v>
      </c>
      <c r="Y47" s="1">
        <v>293</v>
      </c>
      <c r="Z47" s="6">
        <f>Y47/Y$50</f>
        <v>0.3310734463276836</v>
      </c>
      <c r="AA47"/>
    </row>
    <row r="48" spans="1:27" ht="12.75">
      <c r="A48" s="21" t="s">
        <v>13</v>
      </c>
      <c r="D48" s="1">
        <v>42</v>
      </c>
      <c r="E48" s="6">
        <f>D48/122</f>
        <v>0.3442622950819672</v>
      </c>
      <c r="G48" s="1">
        <v>34</v>
      </c>
      <c r="H48" s="6">
        <f t="shared" si="4"/>
        <v>0.33663366336633666</v>
      </c>
      <c r="J48" s="1">
        <v>28</v>
      </c>
      <c r="K48" s="6">
        <f t="shared" si="4"/>
        <v>0.3076923076923077</v>
      </c>
      <c r="M48" s="1">
        <v>56</v>
      </c>
      <c r="N48" s="6">
        <f>M48/M$50</f>
        <v>0.30939226519337015</v>
      </c>
      <c r="P48" s="1">
        <v>16</v>
      </c>
      <c r="Q48" s="6">
        <f>P48/P$50</f>
        <v>0.2857142857142857</v>
      </c>
      <c r="S48" s="1">
        <v>50</v>
      </c>
      <c r="T48" s="6">
        <f>S48/S$50</f>
        <v>0.33557046979865773</v>
      </c>
      <c r="V48" s="1">
        <v>65</v>
      </c>
      <c r="W48" s="6">
        <f>V48/V$50</f>
        <v>0.35135135135135137</v>
      </c>
      <c r="Y48" s="1">
        <v>291</v>
      </c>
      <c r="Z48" s="6">
        <f>Y48/Y$50</f>
        <v>0.3288135593220339</v>
      </c>
      <c r="AA48"/>
    </row>
    <row r="49" spans="1:27" ht="12.75">
      <c r="A49" s="21" t="s">
        <v>14</v>
      </c>
      <c r="D49" s="1">
        <v>15</v>
      </c>
      <c r="E49" s="6">
        <f>D49/122</f>
        <v>0.12295081967213115</v>
      </c>
      <c r="G49" s="1">
        <v>15</v>
      </c>
      <c r="H49" s="6">
        <f t="shared" si="4"/>
        <v>0.1485148514851485</v>
      </c>
      <c r="J49" s="1">
        <v>17</v>
      </c>
      <c r="K49" s="6">
        <f t="shared" si="4"/>
        <v>0.18681318681318682</v>
      </c>
      <c r="M49" s="1">
        <v>26</v>
      </c>
      <c r="N49" s="6">
        <f>M49/M$50</f>
        <v>0.143646408839779</v>
      </c>
      <c r="P49" s="1">
        <v>5</v>
      </c>
      <c r="Q49" s="6">
        <f>P49/P$50</f>
        <v>0.08928571428571429</v>
      </c>
      <c r="S49" s="1">
        <v>25</v>
      </c>
      <c r="T49" s="6">
        <f>S49/S$50</f>
        <v>0.16778523489932887</v>
      </c>
      <c r="V49" s="1">
        <v>37</v>
      </c>
      <c r="W49" s="6">
        <f>V49/V$50</f>
        <v>0.2</v>
      </c>
      <c r="Y49" s="1">
        <v>140</v>
      </c>
      <c r="Z49" s="6">
        <f>Y49/Y$50</f>
        <v>0.15819209039548024</v>
      </c>
      <c r="AA49"/>
    </row>
    <row r="50" spans="1:27" ht="12.75">
      <c r="A50" s="23" t="s">
        <v>1</v>
      </c>
      <c r="B50" s="15"/>
      <c r="C50" s="16"/>
      <c r="D50" s="16">
        <f>SUM(D46:D49)</f>
        <v>122</v>
      </c>
      <c r="E50" s="17">
        <f>D50/122</f>
        <v>1</v>
      </c>
      <c r="F50" s="16"/>
      <c r="G50" s="16">
        <f>SUM(G46:G49)</f>
        <v>101</v>
      </c>
      <c r="H50" s="17">
        <f t="shared" si="4"/>
        <v>1</v>
      </c>
      <c r="I50" s="16"/>
      <c r="J50" s="16">
        <f>SUM(J46:J49)</f>
        <v>91</v>
      </c>
      <c r="K50" s="17">
        <f t="shared" si="4"/>
        <v>1</v>
      </c>
      <c r="L50" s="16"/>
      <c r="M50" s="16">
        <f>SUM(M46:M49)</f>
        <v>181</v>
      </c>
      <c r="N50" s="17">
        <f>M50/M$50</f>
        <v>1</v>
      </c>
      <c r="O50" s="16"/>
      <c r="P50" s="16">
        <f>SUM(P46:P49)</f>
        <v>56</v>
      </c>
      <c r="Q50" s="17">
        <f>P50/P$50</f>
        <v>1</v>
      </c>
      <c r="R50" s="16"/>
      <c r="S50" s="16">
        <f>SUM(S46:S49)</f>
        <v>149</v>
      </c>
      <c r="T50" s="17">
        <f>S50/S$50</f>
        <v>1</v>
      </c>
      <c r="U50" s="16"/>
      <c r="V50" s="16">
        <f>SUM(V46:V49)</f>
        <v>185</v>
      </c>
      <c r="W50" s="17">
        <f>V50/V$50</f>
        <v>1</v>
      </c>
      <c r="X50" s="16"/>
      <c r="Y50" s="16">
        <f>SUM(Y46:Y49)</f>
        <v>885</v>
      </c>
      <c r="Z50" s="17">
        <f>Y50/Y$50</f>
        <v>1</v>
      </c>
      <c r="AA50"/>
    </row>
    <row r="51" spans="5:27" ht="12.75">
      <c r="E51" s="6"/>
      <c r="G51" s="1"/>
      <c r="H51" s="6"/>
      <c r="J51" s="1"/>
      <c r="K51" s="6"/>
      <c r="M51" s="1"/>
      <c r="N51" s="6"/>
      <c r="P51" s="1"/>
      <c r="Q51" s="6"/>
      <c r="S51" s="1"/>
      <c r="T51" s="6"/>
      <c r="V51" s="1"/>
      <c r="W51" s="6"/>
      <c r="Y51" s="1"/>
      <c r="Z51" s="6"/>
      <c r="AA51"/>
    </row>
    <row r="52" spans="1:27" ht="41.25" customHeight="1">
      <c r="A52" s="18" t="s">
        <v>117</v>
      </c>
      <c r="C52" s="14"/>
      <c r="D52" s="37" t="s">
        <v>49</v>
      </c>
      <c r="E52" s="37"/>
      <c r="F52" s="14"/>
      <c r="G52" s="38" t="s">
        <v>53</v>
      </c>
      <c r="H52" s="38"/>
      <c r="I52" s="14"/>
      <c r="J52" s="39" t="s">
        <v>54</v>
      </c>
      <c r="K52" s="39"/>
      <c r="L52" s="14"/>
      <c r="M52" s="40" t="s">
        <v>55</v>
      </c>
      <c r="N52" s="40"/>
      <c r="O52" s="14"/>
      <c r="P52" s="41" t="s">
        <v>52</v>
      </c>
      <c r="Q52" s="41"/>
      <c r="R52" s="14"/>
      <c r="S52" s="42" t="s">
        <v>51</v>
      </c>
      <c r="T52" s="42"/>
      <c r="U52" s="14"/>
      <c r="V52" s="43" t="s">
        <v>50</v>
      </c>
      <c r="W52" s="43"/>
      <c r="X52" s="1"/>
      <c r="Y52" s="44" t="s">
        <v>1</v>
      </c>
      <c r="Z52" s="44"/>
      <c r="AA52"/>
    </row>
    <row r="53" spans="4:27" ht="12.75" customHeight="1">
      <c r="D53" s="7" t="s">
        <v>56</v>
      </c>
      <c r="E53" s="7" t="s">
        <v>57</v>
      </c>
      <c r="G53" s="7" t="s">
        <v>56</v>
      </c>
      <c r="H53" s="7" t="s">
        <v>57</v>
      </c>
      <c r="J53" s="7" t="s">
        <v>56</v>
      </c>
      <c r="K53" s="7" t="s">
        <v>57</v>
      </c>
      <c r="M53" s="7" t="s">
        <v>56</v>
      </c>
      <c r="N53" s="7" t="s">
        <v>57</v>
      </c>
      <c r="P53" s="7" t="s">
        <v>56</v>
      </c>
      <c r="Q53" s="7" t="s">
        <v>57</v>
      </c>
      <c r="S53" s="7" t="s">
        <v>56</v>
      </c>
      <c r="T53" s="7" t="s">
        <v>57</v>
      </c>
      <c r="V53" s="7" t="s">
        <v>56</v>
      </c>
      <c r="W53" s="7" t="s">
        <v>57</v>
      </c>
      <c r="Y53" s="7" t="s">
        <v>56</v>
      </c>
      <c r="Z53" s="7" t="s">
        <v>57</v>
      </c>
      <c r="AA53"/>
    </row>
    <row r="54" spans="1:27" ht="12.75" customHeight="1">
      <c r="A54" s="21" t="s">
        <v>11</v>
      </c>
      <c r="D54" s="1">
        <v>3</v>
      </c>
      <c r="E54" s="6">
        <f>D54/123</f>
        <v>0.024390243902439025</v>
      </c>
      <c r="G54" s="1">
        <v>2</v>
      </c>
      <c r="H54" s="6">
        <f>G54/G$58</f>
        <v>0.02</v>
      </c>
      <c r="J54" s="1">
        <v>1</v>
      </c>
      <c r="K54" s="6">
        <f>J54/J$58</f>
        <v>0.01098901098901099</v>
      </c>
      <c r="M54" s="1">
        <v>3</v>
      </c>
      <c r="N54" s="6">
        <f>M54/M$58</f>
        <v>0.016574585635359115</v>
      </c>
      <c r="P54" s="1"/>
      <c r="Q54" s="6">
        <f>P54/P$58</f>
        <v>0</v>
      </c>
      <c r="S54" s="1">
        <v>1</v>
      </c>
      <c r="T54" s="6">
        <f>S54/S$58</f>
        <v>0.006711409395973154</v>
      </c>
      <c r="V54" s="1">
        <v>5</v>
      </c>
      <c r="W54" s="6">
        <f>V54/V$58</f>
        <v>0.0273224043715847</v>
      </c>
      <c r="Y54" s="1">
        <v>15</v>
      </c>
      <c r="Z54" s="6">
        <f>Y54/Y$58</f>
        <v>0.01698754246885617</v>
      </c>
      <c r="AA54"/>
    </row>
    <row r="55" spans="1:27" ht="12.75">
      <c r="A55" s="21" t="s">
        <v>12</v>
      </c>
      <c r="D55" s="1">
        <v>12</v>
      </c>
      <c r="E55" s="6">
        <f>D55/123</f>
        <v>0.0975609756097561</v>
      </c>
      <c r="G55" s="1">
        <v>17</v>
      </c>
      <c r="H55" s="6">
        <f>G55/G$58</f>
        <v>0.17</v>
      </c>
      <c r="J55" s="1">
        <v>6</v>
      </c>
      <c r="K55" s="6">
        <f>J55/J$58</f>
        <v>0.06593406593406594</v>
      </c>
      <c r="M55" s="1">
        <v>19</v>
      </c>
      <c r="N55" s="6">
        <f>M55/M$58</f>
        <v>0.10497237569060773</v>
      </c>
      <c r="P55" s="1">
        <v>7</v>
      </c>
      <c r="Q55" s="6">
        <f>P55/P$58</f>
        <v>0.125</v>
      </c>
      <c r="S55" s="1">
        <v>17</v>
      </c>
      <c r="T55" s="6">
        <f>S55/S$58</f>
        <v>0.11409395973154363</v>
      </c>
      <c r="V55" s="1">
        <v>21</v>
      </c>
      <c r="W55" s="6">
        <f>V55/V$58</f>
        <v>0.11475409836065574</v>
      </c>
      <c r="Y55" s="1">
        <v>99</v>
      </c>
      <c r="Z55" s="6">
        <f>Y55/Y$58</f>
        <v>0.11211778029445074</v>
      </c>
      <c r="AA55"/>
    </row>
    <row r="56" spans="1:27" ht="12.75">
      <c r="A56" s="21" t="s">
        <v>13</v>
      </c>
      <c r="D56" s="1">
        <v>37</v>
      </c>
      <c r="E56" s="6">
        <f>D56/123</f>
        <v>0.3008130081300813</v>
      </c>
      <c r="G56" s="1">
        <v>27</v>
      </c>
      <c r="H56" s="6">
        <f>G56/G$58</f>
        <v>0.27</v>
      </c>
      <c r="J56" s="1">
        <v>18</v>
      </c>
      <c r="K56" s="6">
        <f>J56/J$58</f>
        <v>0.1978021978021978</v>
      </c>
      <c r="M56" s="1">
        <v>55</v>
      </c>
      <c r="N56" s="6">
        <f>M56/M$58</f>
        <v>0.30386740331491713</v>
      </c>
      <c r="P56" s="1">
        <v>19</v>
      </c>
      <c r="Q56" s="6">
        <f>P56/P$58</f>
        <v>0.3392857142857143</v>
      </c>
      <c r="S56" s="1">
        <v>52</v>
      </c>
      <c r="T56" s="6">
        <f>S56/S$58</f>
        <v>0.348993288590604</v>
      </c>
      <c r="V56" s="1">
        <v>63</v>
      </c>
      <c r="W56" s="6">
        <f>V56/V$58</f>
        <v>0.3442622950819672</v>
      </c>
      <c r="Y56" s="1">
        <v>271</v>
      </c>
      <c r="Z56" s="6">
        <f>Y56/Y$58</f>
        <v>0.30690826727066817</v>
      </c>
      <c r="AA56"/>
    </row>
    <row r="57" spans="1:27" ht="12.75">
      <c r="A57" s="21" t="s">
        <v>14</v>
      </c>
      <c r="D57" s="1">
        <v>71</v>
      </c>
      <c r="E57" s="6">
        <f>D57/123</f>
        <v>0.5772357723577236</v>
      </c>
      <c r="G57" s="1">
        <v>54</v>
      </c>
      <c r="H57" s="6">
        <f>G57/G$58</f>
        <v>0.54</v>
      </c>
      <c r="J57" s="1">
        <v>66</v>
      </c>
      <c r="K57" s="6">
        <f>J57/J$58</f>
        <v>0.7252747252747253</v>
      </c>
      <c r="M57" s="1">
        <v>104</v>
      </c>
      <c r="N57" s="6">
        <f>M57/M$58</f>
        <v>0.574585635359116</v>
      </c>
      <c r="P57" s="1">
        <v>30</v>
      </c>
      <c r="Q57" s="6">
        <f>P57/P$58</f>
        <v>0.5357142857142857</v>
      </c>
      <c r="S57" s="1">
        <v>79</v>
      </c>
      <c r="T57" s="6">
        <f>S57/S$58</f>
        <v>0.5302013422818792</v>
      </c>
      <c r="V57" s="1">
        <v>94</v>
      </c>
      <c r="W57" s="6">
        <f>V57/V$58</f>
        <v>0.5136612021857924</v>
      </c>
      <c r="Y57" s="1">
        <v>498</v>
      </c>
      <c r="Z57" s="6">
        <f>Y57/Y$58</f>
        <v>0.5639864099660249</v>
      </c>
      <c r="AA57"/>
    </row>
    <row r="58" spans="1:27" ht="12.75">
      <c r="A58" s="23" t="s">
        <v>1</v>
      </c>
      <c r="B58" s="15"/>
      <c r="C58" s="16"/>
      <c r="D58" s="16">
        <f>SUM(D54:D57)</f>
        <v>123</v>
      </c>
      <c r="E58" s="17">
        <f>D58/123</f>
        <v>1</v>
      </c>
      <c r="F58" s="16"/>
      <c r="G58" s="16">
        <f>SUM(G54:G57)</f>
        <v>100</v>
      </c>
      <c r="H58" s="17">
        <f>G58/G$58</f>
        <v>1</v>
      </c>
      <c r="I58" s="16"/>
      <c r="J58" s="16">
        <f>SUM(J54:J57)</f>
        <v>91</v>
      </c>
      <c r="K58" s="17">
        <f>J58/J$58</f>
        <v>1</v>
      </c>
      <c r="L58" s="16"/>
      <c r="M58" s="16">
        <f>SUM(M54:M57)</f>
        <v>181</v>
      </c>
      <c r="N58" s="17">
        <f>M58/M$58</f>
        <v>1</v>
      </c>
      <c r="O58" s="16"/>
      <c r="P58" s="16">
        <f>SUM(P54:P57)</f>
        <v>56</v>
      </c>
      <c r="Q58" s="17">
        <f>P58/P$58</f>
        <v>1</v>
      </c>
      <c r="R58" s="16"/>
      <c r="S58" s="16">
        <f>SUM(S54:S57)</f>
        <v>149</v>
      </c>
      <c r="T58" s="17">
        <f>S58/S$58</f>
        <v>1</v>
      </c>
      <c r="U58" s="16"/>
      <c r="V58" s="16">
        <f>SUM(V54:V57)</f>
        <v>183</v>
      </c>
      <c r="W58" s="17">
        <f>V58/V$58</f>
        <v>1</v>
      </c>
      <c r="X58" s="16"/>
      <c r="Y58" s="16">
        <f>SUM(Y54:Y57)</f>
        <v>883</v>
      </c>
      <c r="Z58" s="17">
        <f>Y58/Y$58</f>
        <v>1</v>
      </c>
      <c r="AA58"/>
    </row>
    <row r="59" spans="1:26" s="31" customFormat="1" ht="12.75">
      <c r="A59" s="27"/>
      <c r="B59" s="28"/>
      <c r="C59" s="29"/>
      <c r="D59" s="29"/>
      <c r="E59" s="30"/>
      <c r="F59" s="29"/>
      <c r="G59" s="29"/>
      <c r="H59" s="30"/>
      <c r="I59" s="29"/>
      <c r="J59" s="29"/>
      <c r="K59" s="30"/>
      <c r="L59" s="29"/>
      <c r="M59" s="29"/>
      <c r="N59" s="30"/>
      <c r="O59" s="29"/>
      <c r="P59" s="29"/>
      <c r="Q59" s="30"/>
      <c r="R59" s="29"/>
      <c r="S59" s="29"/>
      <c r="T59" s="30"/>
      <c r="U59" s="29"/>
      <c r="V59" s="29"/>
      <c r="W59" s="30"/>
      <c r="X59" s="29"/>
      <c r="Y59" s="29"/>
      <c r="Z59" s="30"/>
    </row>
    <row r="60" spans="1:27" ht="12.75">
      <c r="A60" s="45" t="s">
        <v>147</v>
      </c>
      <c r="B60" s="46"/>
      <c r="C60" s="46"/>
      <c r="D60" s="46"/>
      <c r="E60" s="46"/>
      <c r="F60" s="46"/>
      <c r="G60" s="46"/>
      <c r="H60" s="46"/>
      <c r="J60" s="1"/>
      <c r="K60" s="6"/>
      <c r="M60" s="1"/>
      <c r="N60" s="6"/>
      <c r="P60" s="1"/>
      <c r="Q60" s="6"/>
      <c r="S60" s="1"/>
      <c r="T60" s="6"/>
      <c r="V60" s="1"/>
      <c r="W60" s="6"/>
      <c r="Y60" s="1"/>
      <c r="Z60" s="6"/>
      <c r="AA60"/>
    </row>
    <row r="61" spans="1:26" s="31" customFormat="1" ht="15">
      <c r="A61" s="26"/>
      <c r="B61" s="34"/>
      <c r="C61" s="34"/>
      <c r="D61" s="34"/>
      <c r="E61" s="34"/>
      <c r="F61" s="34"/>
      <c r="G61" s="34"/>
      <c r="H61" s="34"/>
      <c r="I61" s="35"/>
      <c r="J61" s="36"/>
      <c r="K61" s="35"/>
      <c r="L61" s="35"/>
      <c r="M61" s="36"/>
      <c r="N61" s="35"/>
      <c r="O61" s="35"/>
      <c r="P61" s="36"/>
      <c r="Q61" s="35"/>
      <c r="R61" s="35"/>
      <c r="S61" s="36"/>
      <c r="T61" s="35"/>
      <c r="U61" s="35"/>
      <c r="V61" s="36"/>
      <c r="W61" s="35"/>
      <c r="X61" s="35"/>
      <c r="Y61" s="36"/>
      <c r="Z61" s="35"/>
    </row>
    <row r="62" spans="1:27" ht="41.25" customHeight="1">
      <c r="A62" s="18" t="s">
        <v>118</v>
      </c>
      <c r="C62" s="14"/>
      <c r="D62" s="37" t="s">
        <v>49</v>
      </c>
      <c r="E62" s="37"/>
      <c r="F62" s="14"/>
      <c r="G62" s="38" t="s">
        <v>53</v>
      </c>
      <c r="H62" s="38"/>
      <c r="I62" s="14"/>
      <c r="J62" s="39" t="s">
        <v>54</v>
      </c>
      <c r="K62" s="39"/>
      <c r="L62" s="14"/>
      <c r="M62" s="40" t="s">
        <v>55</v>
      </c>
      <c r="N62" s="40"/>
      <c r="O62" s="14"/>
      <c r="P62" s="41" t="s">
        <v>52</v>
      </c>
      <c r="Q62" s="41"/>
      <c r="R62" s="14"/>
      <c r="S62" s="42" t="s">
        <v>51</v>
      </c>
      <c r="T62" s="42"/>
      <c r="U62" s="14"/>
      <c r="V62" s="43" t="s">
        <v>50</v>
      </c>
      <c r="W62" s="43"/>
      <c r="X62" s="1"/>
      <c r="Y62" s="44" t="s">
        <v>1</v>
      </c>
      <c r="Z62" s="44"/>
      <c r="AA62"/>
    </row>
    <row r="63" spans="4:27" ht="12.75" customHeight="1">
      <c r="D63" s="7" t="s">
        <v>56</v>
      </c>
      <c r="E63" s="7" t="s">
        <v>57</v>
      </c>
      <c r="G63" s="7" t="s">
        <v>56</v>
      </c>
      <c r="H63" s="7" t="s">
        <v>57</v>
      </c>
      <c r="J63" s="7" t="s">
        <v>56</v>
      </c>
      <c r="K63" s="7" t="s">
        <v>57</v>
      </c>
      <c r="M63" s="7" t="s">
        <v>56</v>
      </c>
      <c r="N63" s="7" t="s">
        <v>57</v>
      </c>
      <c r="P63" s="7" t="s">
        <v>56</v>
      </c>
      <c r="Q63" s="7" t="s">
        <v>57</v>
      </c>
      <c r="S63" s="7" t="s">
        <v>56</v>
      </c>
      <c r="T63" s="7" t="s">
        <v>57</v>
      </c>
      <c r="V63" s="7" t="s">
        <v>56</v>
      </c>
      <c r="W63" s="7" t="s">
        <v>57</v>
      </c>
      <c r="Y63" s="7" t="s">
        <v>56</v>
      </c>
      <c r="Z63" s="7" t="s">
        <v>57</v>
      </c>
      <c r="AA63"/>
    </row>
    <row r="64" spans="1:27" ht="12.75">
      <c r="A64" s="21" t="s">
        <v>11</v>
      </c>
      <c r="D64" s="1">
        <v>8</v>
      </c>
      <c r="E64" s="6">
        <f>D64/122</f>
        <v>0.06557377049180328</v>
      </c>
      <c r="G64" s="1">
        <v>8</v>
      </c>
      <c r="H64" s="6">
        <f>G64/G$68</f>
        <v>0.08</v>
      </c>
      <c r="J64" s="1">
        <v>6</v>
      </c>
      <c r="K64" s="6">
        <f>J64/J$68</f>
        <v>0.06976744186046512</v>
      </c>
      <c r="M64" s="1">
        <v>1</v>
      </c>
      <c r="N64" s="6">
        <f>M64/M$68</f>
        <v>0.005649717514124294</v>
      </c>
      <c r="P64" s="1">
        <v>4</v>
      </c>
      <c r="Q64" s="6">
        <f>P64/P$68</f>
        <v>0.07142857142857142</v>
      </c>
      <c r="S64" s="1">
        <v>6</v>
      </c>
      <c r="T64" s="6">
        <f>S64/S$68</f>
        <v>0.04081632653061224</v>
      </c>
      <c r="V64" s="1">
        <v>6</v>
      </c>
      <c r="W64" s="6">
        <f>V64/V$68</f>
        <v>0.03260869565217391</v>
      </c>
      <c r="Y64" s="1">
        <v>39</v>
      </c>
      <c r="Z64" s="6">
        <f>Y64/Y$68</f>
        <v>0.04472477064220184</v>
      </c>
      <c r="AA64"/>
    </row>
    <row r="65" spans="1:27" ht="12.75">
      <c r="A65" s="21" t="s">
        <v>12</v>
      </c>
      <c r="D65" s="1">
        <v>17</v>
      </c>
      <c r="E65" s="6">
        <f>D65/122</f>
        <v>0.13934426229508196</v>
      </c>
      <c r="G65" s="1">
        <v>21</v>
      </c>
      <c r="H65" s="6">
        <f aca="true" t="shared" si="5" ref="H65:K68">G65/G$68</f>
        <v>0.21</v>
      </c>
      <c r="J65" s="1">
        <v>20</v>
      </c>
      <c r="K65" s="6">
        <f t="shared" si="5"/>
        <v>0.23255813953488372</v>
      </c>
      <c r="M65" s="1">
        <v>30</v>
      </c>
      <c r="N65" s="6">
        <f>M65/M$68</f>
        <v>0.1694915254237288</v>
      </c>
      <c r="P65" s="1">
        <v>13</v>
      </c>
      <c r="Q65" s="6">
        <f>P65/P$68</f>
        <v>0.23214285714285715</v>
      </c>
      <c r="S65" s="1">
        <v>29</v>
      </c>
      <c r="T65" s="6">
        <f>S65/S$68</f>
        <v>0.19727891156462585</v>
      </c>
      <c r="V65" s="1">
        <v>28</v>
      </c>
      <c r="W65" s="6">
        <f>V65/V$68</f>
        <v>0.15217391304347827</v>
      </c>
      <c r="Y65" s="1">
        <v>158</v>
      </c>
      <c r="Z65" s="6">
        <f>Y65/Y$68</f>
        <v>0.1811926605504587</v>
      </c>
      <c r="AA65"/>
    </row>
    <row r="66" spans="1:27" ht="12.75">
      <c r="A66" s="21" t="s">
        <v>13</v>
      </c>
      <c r="D66" s="1">
        <v>46</v>
      </c>
      <c r="E66" s="6">
        <f>D66/122</f>
        <v>0.3770491803278688</v>
      </c>
      <c r="G66" s="1">
        <v>35</v>
      </c>
      <c r="H66" s="6">
        <f t="shared" si="5"/>
        <v>0.35</v>
      </c>
      <c r="J66" s="1">
        <v>46</v>
      </c>
      <c r="K66" s="6">
        <f t="shared" si="5"/>
        <v>0.5348837209302325</v>
      </c>
      <c r="M66" s="1">
        <v>69</v>
      </c>
      <c r="N66" s="6">
        <f>M66/M$68</f>
        <v>0.3898305084745763</v>
      </c>
      <c r="P66" s="1">
        <v>19</v>
      </c>
      <c r="Q66" s="6">
        <f>P66/P$68</f>
        <v>0.3392857142857143</v>
      </c>
      <c r="S66" s="1">
        <v>58</v>
      </c>
      <c r="T66" s="6">
        <f>S66/S$68</f>
        <v>0.3945578231292517</v>
      </c>
      <c r="V66" s="1">
        <v>87</v>
      </c>
      <c r="W66" s="6">
        <f>V66/V$68</f>
        <v>0.47282608695652173</v>
      </c>
      <c r="Y66" s="1">
        <v>360</v>
      </c>
      <c r="Z66" s="6">
        <f>Y66/Y$68</f>
        <v>0.41284403669724773</v>
      </c>
      <c r="AA66"/>
    </row>
    <row r="67" spans="1:27" ht="12.75">
      <c r="A67" s="21" t="s">
        <v>14</v>
      </c>
      <c r="D67" s="1">
        <v>51</v>
      </c>
      <c r="E67" s="6">
        <f>D67/122</f>
        <v>0.4180327868852459</v>
      </c>
      <c r="G67" s="1">
        <v>36</v>
      </c>
      <c r="H67" s="6">
        <f t="shared" si="5"/>
        <v>0.36</v>
      </c>
      <c r="J67" s="1">
        <v>14</v>
      </c>
      <c r="K67" s="6">
        <f t="shared" si="5"/>
        <v>0.16279069767441862</v>
      </c>
      <c r="M67" s="1">
        <v>77</v>
      </c>
      <c r="N67" s="6">
        <f>M67/M$68</f>
        <v>0.4350282485875706</v>
      </c>
      <c r="P67" s="1">
        <v>20</v>
      </c>
      <c r="Q67" s="6">
        <f>P67/P$68</f>
        <v>0.35714285714285715</v>
      </c>
      <c r="S67" s="1">
        <v>54</v>
      </c>
      <c r="T67" s="6">
        <f>S67/S$68</f>
        <v>0.3673469387755102</v>
      </c>
      <c r="V67" s="1">
        <v>63</v>
      </c>
      <c r="W67" s="6">
        <f>V67/V$68</f>
        <v>0.3423913043478261</v>
      </c>
      <c r="Y67" s="1">
        <v>315</v>
      </c>
      <c r="Z67" s="6">
        <f>Y67/Y$68</f>
        <v>0.36123853211009177</v>
      </c>
      <c r="AA67"/>
    </row>
    <row r="68" spans="1:27" ht="12.75">
      <c r="A68" s="23" t="s">
        <v>1</v>
      </c>
      <c r="B68" s="15"/>
      <c r="C68" s="16"/>
      <c r="D68" s="16">
        <f>SUM(D64:D67)</f>
        <v>122</v>
      </c>
      <c r="E68" s="17">
        <f>D68/122</f>
        <v>1</v>
      </c>
      <c r="F68" s="16"/>
      <c r="G68" s="16">
        <f>SUM(G64:G67)</f>
        <v>100</v>
      </c>
      <c r="H68" s="17">
        <f t="shared" si="5"/>
        <v>1</v>
      </c>
      <c r="I68" s="16"/>
      <c r="J68" s="16">
        <f>SUM(J64:J67)</f>
        <v>86</v>
      </c>
      <c r="K68" s="17">
        <f t="shared" si="5"/>
        <v>1</v>
      </c>
      <c r="L68" s="16"/>
      <c r="M68" s="16">
        <f>SUM(M64:M67)</f>
        <v>177</v>
      </c>
      <c r="N68" s="17">
        <f>M68/M$68</f>
        <v>1</v>
      </c>
      <c r="O68" s="16"/>
      <c r="P68" s="16">
        <f>SUM(P64:P67)</f>
        <v>56</v>
      </c>
      <c r="Q68" s="17">
        <f>P68/P$68</f>
        <v>1</v>
      </c>
      <c r="R68" s="16"/>
      <c r="S68" s="16">
        <f>SUM(S64:S67)</f>
        <v>147</v>
      </c>
      <c r="T68" s="17">
        <f>S68/S$68</f>
        <v>1</v>
      </c>
      <c r="U68" s="16"/>
      <c r="V68" s="16">
        <f>SUM(V64:V67)</f>
        <v>184</v>
      </c>
      <c r="W68" s="17">
        <f>V68/V$68</f>
        <v>1</v>
      </c>
      <c r="X68" s="16"/>
      <c r="Y68" s="16">
        <f>SUM(Y64:Y67)</f>
        <v>872</v>
      </c>
      <c r="Z68" s="17">
        <f>Y68/Y$68</f>
        <v>1</v>
      </c>
      <c r="AA68"/>
    </row>
    <row r="69" spans="5:27" ht="12.75">
      <c r="E69" s="6"/>
      <c r="G69" s="1"/>
      <c r="H69" s="6"/>
      <c r="J69" s="1"/>
      <c r="K69" s="6"/>
      <c r="M69" s="1"/>
      <c r="N69" s="6"/>
      <c r="P69" s="1"/>
      <c r="Q69" s="6"/>
      <c r="S69" s="1"/>
      <c r="T69" s="6"/>
      <c r="V69" s="1"/>
      <c r="W69" s="6"/>
      <c r="Y69" s="1"/>
      <c r="Z69" s="6"/>
      <c r="AA69"/>
    </row>
    <row r="70" spans="1:27" ht="41.25" customHeight="1">
      <c r="A70" s="18" t="s">
        <v>119</v>
      </c>
      <c r="C70" s="14"/>
      <c r="D70" s="37" t="s">
        <v>49</v>
      </c>
      <c r="E70" s="37"/>
      <c r="F70" s="14"/>
      <c r="G70" s="38" t="s">
        <v>53</v>
      </c>
      <c r="H70" s="38"/>
      <c r="I70" s="14"/>
      <c r="J70" s="39" t="s">
        <v>54</v>
      </c>
      <c r="K70" s="39"/>
      <c r="L70" s="14"/>
      <c r="M70" s="40" t="s">
        <v>55</v>
      </c>
      <c r="N70" s="40"/>
      <c r="O70" s="14"/>
      <c r="P70" s="41" t="s">
        <v>52</v>
      </c>
      <c r="Q70" s="41"/>
      <c r="R70" s="14"/>
      <c r="S70" s="42" t="s">
        <v>51</v>
      </c>
      <c r="T70" s="42"/>
      <c r="U70" s="14"/>
      <c r="V70" s="43" t="s">
        <v>50</v>
      </c>
      <c r="W70" s="43"/>
      <c r="X70" s="1"/>
      <c r="Y70" s="44" t="s">
        <v>1</v>
      </c>
      <c r="Z70" s="44"/>
      <c r="AA70"/>
    </row>
    <row r="71" spans="2:27" ht="12.75" customHeight="1">
      <c r="B71" s="3"/>
      <c r="D71" s="7" t="s">
        <v>56</v>
      </c>
      <c r="E71" s="7" t="s">
        <v>57</v>
      </c>
      <c r="G71" s="7" t="s">
        <v>56</v>
      </c>
      <c r="H71" s="7" t="s">
        <v>57</v>
      </c>
      <c r="J71" s="7" t="s">
        <v>56</v>
      </c>
      <c r="K71" s="7" t="s">
        <v>57</v>
      </c>
      <c r="M71" s="7" t="s">
        <v>56</v>
      </c>
      <c r="N71" s="7" t="s">
        <v>57</v>
      </c>
      <c r="P71" s="7" t="s">
        <v>56</v>
      </c>
      <c r="Q71" s="7" t="s">
        <v>57</v>
      </c>
      <c r="S71" s="7" t="s">
        <v>56</v>
      </c>
      <c r="T71" s="7" t="s">
        <v>57</v>
      </c>
      <c r="V71" s="7" t="s">
        <v>56</v>
      </c>
      <c r="W71" s="7" t="s">
        <v>57</v>
      </c>
      <c r="Y71" s="7" t="s">
        <v>56</v>
      </c>
      <c r="Z71" s="7" t="s">
        <v>57</v>
      </c>
      <c r="AA71"/>
    </row>
    <row r="72" spans="1:27" ht="12.75">
      <c r="A72" s="21" t="s">
        <v>11</v>
      </c>
      <c r="D72" s="1">
        <v>7</v>
      </c>
      <c r="E72" s="6">
        <f>D72/121</f>
        <v>0.05785123966942149</v>
      </c>
      <c r="G72" s="1">
        <v>13</v>
      </c>
      <c r="H72" s="6">
        <f>G72/G$76</f>
        <v>0.12871287128712872</v>
      </c>
      <c r="J72" s="1">
        <v>2</v>
      </c>
      <c r="K72" s="6">
        <f>J72/J$76</f>
        <v>0.022727272727272728</v>
      </c>
      <c r="M72" s="1">
        <v>18</v>
      </c>
      <c r="N72" s="6">
        <f>M72/M$76</f>
        <v>0.1016949152542373</v>
      </c>
      <c r="P72" s="1">
        <v>2</v>
      </c>
      <c r="Q72" s="6">
        <f>P72/P$76</f>
        <v>0.03508771929824561</v>
      </c>
      <c r="S72" s="1">
        <v>15</v>
      </c>
      <c r="T72" s="6">
        <f>S72/S$76</f>
        <v>0.10204081632653061</v>
      </c>
      <c r="V72" s="1">
        <v>25</v>
      </c>
      <c r="W72" s="6">
        <f>V72/V$76</f>
        <v>0.1358695652173913</v>
      </c>
      <c r="Y72" s="1">
        <v>82</v>
      </c>
      <c r="Z72" s="6">
        <f>Y72/Y$76</f>
        <v>0.09371428571428571</v>
      </c>
      <c r="AA72"/>
    </row>
    <row r="73" spans="1:27" ht="12.75">
      <c r="A73" s="21" t="s">
        <v>12</v>
      </c>
      <c r="C73" s="19"/>
      <c r="D73" s="1">
        <v>18</v>
      </c>
      <c r="E73" s="6">
        <f>D73/121</f>
        <v>0.1487603305785124</v>
      </c>
      <c r="G73" s="1">
        <v>28</v>
      </c>
      <c r="H73" s="6">
        <f>G73/G$76</f>
        <v>0.27722772277227725</v>
      </c>
      <c r="J73" s="1">
        <v>24</v>
      </c>
      <c r="K73" s="6">
        <f>J73/J$76</f>
        <v>0.2727272727272727</v>
      </c>
      <c r="M73" s="1">
        <v>63</v>
      </c>
      <c r="N73" s="6">
        <f>M73/M$76</f>
        <v>0.3559322033898305</v>
      </c>
      <c r="P73" s="1">
        <v>9</v>
      </c>
      <c r="Q73" s="6">
        <f>P73/P$76</f>
        <v>0.15789473684210525</v>
      </c>
      <c r="S73" s="1">
        <v>43</v>
      </c>
      <c r="T73" s="6">
        <f>S73/S$76</f>
        <v>0.2925170068027211</v>
      </c>
      <c r="V73" s="1">
        <v>61</v>
      </c>
      <c r="W73" s="6">
        <f>V73/V$76</f>
        <v>0.33152173913043476</v>
      </c>
      <c r="Y73" s="1">
        <v>246</v>
      </c>
      <c r="Z73" s="6">
        <f>Y73/Y$76</f>
        <v>0.28114285714285714</v>
      </c>
      <c r="AA73"/>
    </row>
    <row r="74" spans="1:27" ht="12.75">
      <c r="A74" s="21" t="s">
        <v>13</v>
      </c>
      <c r="D74" s="1">
        <v>42</v>
      </c>
      <c r="E74" s="6">
        <f>D74/121</f>
        <v>0.34710743801652894</v>
      </c>
      <c r="G74" s="1">
        <v>33</v>
      </c>
      <c r="H74" s="6">
        <f>G74/G$76</f>
        <v>0.32673267326732675</v>
      </c>
      <c r="J74" s="1">
        <v>31</v>
      </c>
      <c r="K74" s="6">
        <f>J74/J$76</f>
        <v>0.3522727272727273</v>
      </c>
      <c r="M74" s="1">
        <v>49</v>
      </c>
      <c r="N74" s="6">
        <f>M74/M$76</f>
        <v>0.2768361581920904</v>
      </c>
      <c r="P74" s="1">
        <v>21</v>
      </c>
      <c r="Q74" s="6">
        <f>P74/P$76</f>
        <v>0.3684210526315789</v>
      </c>
      <c r="S74" s="1">
        <v>48</v>
      </c>
      <c r="T74" s="6">
        <f>S74/S$76</f>
        <v>0.32653061224489793</v>
      </c>
      <c r="V74" s="1">
        <v>62</v>
      </c>
      <c r="W74" s="6">
        <f>V74/V$76</f>
        <v>0.33695652173913043</v>
      </c>
      <c r="Y74" s="1">
        <v>286</v>
      </c>
      <c r="Z74" s="6">
        <f>Y74/Y$76</f>
        <v>0.32685714285714285</v>
      </c>
      <c r="AA74"/>
    </row>
    <row r="75" spans="1:27" ht="12.75">
      <c r="A75" s="21" t="s">
        <v>14</v>
      </c>
      <c r="D75" s="1">
        <v>54</v>
      </c>
      <c r="E75" s="6">
        <f>D75/121</f>
        <v>0.4462809917355372</v>
      </c>
      <c r="G75" s="1">
        <v>27</v>
      </c>
      <c r="H75" s="6">
        <f>G75/G$76</f>
        <v>0.26732673267326734</v>
      </c>
      <c r="J75" s="1">
        <v>31</v>
      </c>
      <c r="K75" s="6">
        <f>J75/J$76</f>
        <v>0.3522727272727273</v>
      </c>
      <c r="M75" s="1">
        <v>47</v>
      </c>
      <c r="N75" s="6">
        <f>M75/M$76</f>
        <v>0.2655367231638418</v>
      </c>
      <c r="P75" s="1">
        <v>25</v>
      </c>
      <c r="Q75" s="6">
        <f>P75/P$76</f>
        <v>0.43859649122807015</v>
      </c>
      <c r="S75" s="1">
        <v>41</v>
      </c>
      <c r="T75" s="6">
        <f>S75/S$76</f>
        <v>0.2789115646258503</v>
      </c>
      <c r="V75" s="1">
        <v>36</v>
      </c>
      <c r="W75" s="6">
        <f>V75/V$76</f>
        <v>0.1956521739130435</v>
      </c>
      <c r="Y75" s="1">
        <v>261</v>
      </c>
      <c r="Z75" s="6">
        <f>Y75/Y$76</f>
        <v>0.29828571428571427</v>
      </c>
      <c r="AA75"/>
    </row>
    <row r="76" spans="1:27" ht="12.75">
      <c r="A76" s="23" t="s">
        <v>1</v>
      </c>
      <c r="B76" s="15"/>
      <c r="C76" s="16"/>
      <c r="D76" s="16">
        <f>SUM(D72:D75)</f>
        <v>121</v>
      </c>
      <c r="E76" s="17">
        <f>D76/121</f>
        <v>1</v>
      </c>
      <c r="F76" s="16"/>
      <c r="G76" s="16">
        <f>SUM(G72:G75)</f>
        <v>101</v>
      </c>
      <c r="H76" s="17">
        <f>G76/G$76</f>
        <v>1</v>
      </c>
      <c r="I76" s="16"/>
      <c r="J76" s="16">
        <f>SUM(J72:J75)</f>
        <v>88</v>
      </c>
      <c r="K76" s="17">
        <f>J76/J$76</f>
        <v>1</v>
      </c>
      <c r="L76" s="16"/>
      <c r="M76" s="16">
        <f>SUM(M72:M75)</f>
        <v>177</v>
      </c>
      <c r="N76" s="17">
        <f>M76/M$76</f>
        <v>1</v>
      </c>
      <c r="O76" s="16"/>
      <c r="P76" s="16">
        <f>SUM(P72:P75)</f>
        <v>57</v>
      </c>
      <c r="Q76" s="17">
        <f>P76/P$76</f>
        <v>1</v>
      </c>
      <c r="R76" s="16"/>
      <c r="S76" s="16">
        <f>SUM(S72:S75)</f>
        <v>147</v>
      </c>
      <c r="T76" s="17">
        <f>S76/S$76</f>
        <v>1</v>
      </c>
      <c r="U76" s="16"/>
      <c r="V76" s="16">
        <f>SUM(V72:V75)</f>
        <v>184</v>
      </c>
      <c r="W76" s="17">
        <f>V76/V$76</f>
        <v>1</v>
      </c>
      <c r="X76" s="16"/>
      <c r="Y76" s="16">
        <f>SUM(Y72:Y75)</f>
        <v>875</v>
      </c>
      <c r="Z76" s="17">
        <f>Y76/Y$76</f>
        <v>1</v>
      </c>
      <c r="AA76"/>
    </row>
    <row r="77" spans="5:27" ht="12.75">
      <c r="E77" s="6"/>
      <c r="G77" s="1"/>
      <c r="H77" s="6"/>
      <c r="J77" s="1"/>
      <c r="K77" s="6"/>
      <c r="M77" s="1"/>
      <c r="N77" s="6"/>
      <c r="P77" s="1"/>
      <c r="Q77" s="6"/>
      <c r="S77" s="1"/>
      <c r="T77" s="6"/>
      <c r="V77" s="1"/>
      <c r="W77" s="6"/>
      <c r="Y77" s="1"/>
      <c r="Z77" s="6"/>
      <c r="AA77"/>
    </row>
    <row r="78" spans="1:27" ht="41.25" customHeight="1">
      <c r="A78" s="18" t="s">
        <v>120</v>
      </c>
      <c r="C78" s="14"/>
      <c r="D78" s="37" t="s">
        <v>49</v>
      </c>
      <c r="E78" s="37"/>
      <c r="F78" s="14"/>
      <c r="G78" s="38" t="s">
        <v>53</v>
      </c>
      <c r="H78" s="38"/>
      <c r="I78" s="14"/>
      <c r="J78" s="39" t="s">
        <v>54</v>
      </c>
      <c r="K78" s="39"/>
      <c r="L78" s="14"/>
      <c r="M78" s="40" t="s">
        <v>55</v>
      </c>
      <c r="N78" s="40"/>
      <c r="O78" s="14"/>
      <c r="P78" s="41" t="s">
        <v>52</v>
      </c>
      <c r="Q78" s="41"/>
      <c r="R78" s="14"/>
      <c r="S78" s="42" t="s">
        <v>51</v>
      </c>
      <c r="T78" s="42"/>
      <c r="U78" s="14"/>
      <c r="V78" s="43" t="s">
        <v>50</v>
      </c>
      <c r="W78" s="43"/>
      <c r="X78" s="1"/>
      <c r="Y78" s="44" t="s">
        <v>1</v>
      </c>
      <c r="Z78" s="44"/>
      <c r="AA78"/>
    </row>
    <row r="79" spans="4:27" ht="12.75" customHeight="1">
      <c r="D79" s="7" t="s">
        <v>56</v>
      </c>
      <c r="E79" s="7" t="s">
        <v>57</v>
      </c>
      <c r="G79" s="7" t="s">
        <v>56</v>
      </c>
      <c r="H79" s="7" t="s">
        <v>57</v>
      </c>
      <c r="J79" s="7" t="s">
        <v>56</v>
      </c>
      <c r="K79" s="7" t="s">
        <v>57</v>
      </c>
      <c r="M79" s="7" t="s">
        <v>56</v>
      </c>
      <c r="N79" s="7" t="s">
        <v>57</v>
      </c>
      <c r="P79" s="7" t="s">
        <v>56</v>
      </c>
      <c r="Q79" s="7" t="s">
        <v>57</v>
      </c>
      <c r="S79" s="7" t="s">
        <v>56</v>
      </c>
      <c r="T79" s="7" t="s">
        <v>57</v>
      </c>
      <c r="V79" s="7" t="s">
        <v>56</v>
      </c>
      <c r="W79" s="7" t="s">
        <v>57</v>
      </c>
      <c r="Y79" s="7" t="s">
        <v>56</v>
      </c>
      <c r="Z79" s="7" t="s">
        <v>57</v>
      </c>
      <c r="AA79"/>
    </row>
    <row r="80" spans="1:27" ht="12.75">
      <c r="A80" s="21" t="s">
        <v>11</v>
      </c>
      <c r="D80" s="1">
        <v>5</v>
      </c>
      <c r="E80" s="6">
        <f>D80/121</f>
        <v>0.04132231404958678</v>
      </c>
      <c r="G80" s="1">
        <v>10</v>
      </c>
      <c r="H80" s="6">
        <f>G80/G$84</f>
        <v>0.1</v>
      </c>
      <c r="J80" s="1">
        <v>7</v>
      </c>
      <c r="K80" s="6">
        <f>J80/J$84</f>
        <v>0.07954545454545454</v>
      </c>
      <c r="M80" s="1">
        <v>11</v>
      </c>
      <c r="N80" s="6">
        <f>M80/M$84</f>
        <v>0.062146892655367235</v>
      </c>
      <c r="P80" s="1">
        <v>3</v>
      </c>
      <c r="Q80" s="6">
        <f>P80/P$84</f>
        <v>0.05263157894736842</v>
      </c>
      <c r="S80" s="1">
        <v>11</v>
      </c>
      <c r="T80" s="6">
        <f>S80/S$84</f>
        <v>0.07482993197278912</v>
      </c>
      <c r="V80" s="1">
        <v>5</v>
      </c>
      <c r="W80" s="6">
        <f>V80/V$84</f>
        <v>0.02717391304347826</v>
      </c>
      <c r="Y80" s="1">
        <v>52</v>
      </c>
      <c r="Z80" s="6">
        <f>Y80/Y$84</f>
        <v>0.059496567505720827</v>
      </c>
      <c r="AA80"/>
    </row>
    <row r="81" spans="1:27" ht="12.75">
      <c r="A81" s="21" t="s">
        <v>12</v>
      </c>
      <c r="C81" s="19"/>
      <c r="D81" s="1">
        <v>23</v>
      </c>
      <c r="E81" s="6">
        <f>D81/121</f>
        <v>0.19008264462809918</v>
      </c>
      <c r="G81" s="1">
        <v>25</v>
      </c>
      <c r="H81" s="6">
        <f>G81/G$84</f>
        <v>0.25</v>
      </c>
      <c r="J81" s="1">
        <v>27</v>
      </c>
      <c r="K81" s="6">
        <f>J81/J$84</f>
        <v>0.3068181818181818</v>
      </c>
      <c r="M81" s="1">
        <v>29</v>
      </c>
      <c r="N81" s="6">
        <f>M81/M$84</f>
        <v>0.1638418079096045</v>
      </c>
      <c r="P81" s="1">
        <v>9</v>
      </c>
      <c r="Q81" s="6">
        <f>P81/P$84</f>
        <v>0.15789473684210525</v>
      </c>
      <c r="S81" s="1">
        <v>26</v>
      </c>
      <c r="T81" s="6">
        <f>S81/S$84</f>
        <v>0.17687074829931973</v>
      </c>
      <c r="V81" s="1">
        <v>37</v>
      </c>
      <c r="W81" s="6">
        <f>V81/V$84</f>
        <v>0.20108695652173914</v>
      </c>
      <c r="Y81" s="1">
        <v>176</v>
      </c>
      <c r="Z81" s="6">
        <f>Y81/Y$84</f>
        <v>0.20137299771167047</v>
      </c>
      <c r="AA81"/>
    </row>
    <row r="82" spans="1:27" ht="12.75">
      <c r="A82" s="21" t="s">
        <v>13</v>
      </c>
      <c r="D82" s="1">
        <v>55</v>
      </c>
      <c r="E82" s="6">
        <f>D82/121</f>
        <v>0.45454545454545453</v>
      </c>
      <c r="G82" s="1">
        <v>35</v>
      </c>
      <c r="H82" s="6">
        <f>G82/G$84</f>
        <v>0.35</v>
      </c>
      <c r="J82" s="1">
        <v>30</v>
      </c>
      <c r="K82" s="6">
        <f>J82/J$84</f>
        <v>0.3409090909090909</v>
      </c>
      <c r="M82" s="1">
        <v>64</v>
      </c>
      <c r="N82" s="6">
        <f>M82/M$84</f>
        <v>0.3615819209039548</v>
      </c>
      <c r="P82" s="1">
        <v>29</v>
      </c>
      <c r="Q82" s="6">
        <f>P82/P$84</f>
        <v>0.5087719298245614</v>
      </c>
      <c r="S82" s="1">
        <v>61</v>
      </c>
      <c r="T82" s="6">
        <f>S82/S$84</f>
        <v>0.41496598639455784</v>
      </c>
      <c r="V82" s="1">
        <v>73</v>
      </c>
      <c r="W82" s="6">
        <f>V82/V$84</f>
        <v>0.3967391304347826</v>
      </c>
      <c r="Y82" s="1">
        <v>347</v>
      </c>
      <c r="Z82" s="6">
        <f>Y82/Y$84</f>
        <v>0.39702517162471396</v>
      </c>
      <c r="AA82"/>
    </row>
    <row r="83" spans="1:27" ht="12.75">
      <c r="A83" s="21" t="s">
        <v>14</v>
      </c>
      <c r="D83" s="1">
        <v>38</v>
      </c>
      <c r="E83" s="6">
        <f>D83/121</f>
        <v>0.3140495867768595</v>
      </c>
      <c r="G83" s="1">
        <v>30</v>
      </c>
      <c r="H83" s="6">
        <f>G83/G$84</f>
        <v>0.3</v>
      </c>
      <c r="J83" s="1">
        <v>24</v>
      </c>
      <c r="K83" s="6">
        <f>J83/J$84</f>
        <v>0.2727272727272727</v>
      </c>
      <c r="M83" s="1">
        <v>73</v>
      </c>
      <c r="N83" s="6">
        <f>M83/M$84</f>
        <v>0.4124293785310734</v>
      </c>
      <c r="P83" s="1">
        <v>16</v>
      </c>
      <c r="Q83" s="6">
        <f>P83/P$84</f>
        <v>0.2807017543859649</v>
      </c>
      <c r="S83" s="1">
        <v>49</v>
      </c>
      <c r="T83" s="6">
        <f>S83/S$84</f>
        <v>0.3333333333333333</v>
      </c>
      <c r="V83" s="1">
        <v>69</v>
      </c>
      <c r="W83" s="6">
        <f>V83/V$84</f>
        <v>0.375</v>
      </c>
      <c r="Y83" s="1">
        <v>299</v>
      </c>
      <c r="Z83" s="6">
        <f>Y83/Y$84</f>
        <v>0.34210526315789475</v>
      </c>
      <c r="AA83"/>
    </row>
    <row r="84" spans="1:27" ht="12.75">
      <c r="A84" s="23" t="s">
        <v>1</v>
      </c>
      <c r="B84" s="15"/>
      <c r="C84" s="16"/>
      <c r="D84" s="16">
        <f>SUM(D80:D83)</f>
        <v>121</v>
      </c>
      <c r="E84" s="17">
        <f>D84/121</f>
        <v>1</v>
      </c>
      <c r="F84" s="16"/>
      <c r="G84" s="16">
        <f>SUM(G80:G83)</f>
        <v>100</v>
      </c>
      <c r="H84" s="17">
        <f>G84/G$84</f>
        <v>1</v>
      </c>
      <c r="I84" s="16"/>
      <c r="J84" s="16">
        <f>SUM(J80:J83)</f>
        <v>88</v>
      </c>
      <c r="K84" s="17">
        <f>J84/J$84</f>
        <v>1</v>
      </c>
      <c r="L84" s="16"/>
      <c r="M84" s="16">
        <f>SUM(M80:M83)</f>
        <v>177</v>
      </c>
      <c r="N84" s="17">
        <f>M84/M$84</f>
        <v>1</v>
      </c>
      <c r="O84" s="16"/>
      <c r="P84" s="16">
        <f>SUM(P80:P83)</f>
        <v>57</v>
      </c>
      <c r="Q84" s="17">
        <f>P84/P$84</f>
        <v>1</v>
      </c>
      <c r="R84" s="16"/>
      <c r="S84" s="16">
        <f>SUM(S80:S83)</f>
        <v>147</v>
      </c>
      <c r="T84" s="17">
        <f>S84/S$84</f>
        <v>1</v>
      </c>
      <c r="U84" s="16"/>
      <c r="V84" s="16">
        <f>SUM(V80:V83)</f>
        <v>184</v>
      </c>
      <c r="W84" s="17">
        <f>V84/V$84</f>
        <v>1</v>
      </c>
      <c r="X84" s="16"/>
      <c r="Y84" s="16">
        <f>SUM(Y80:Y83)</f>
        <v>874</v>
      </c>
      <c r="Z84" s="17">
        <f>Y84/Y$84</f>
        <v>1</v>
      </c>
      <c r="AA84"/>
    </row>
    <row r="85" spans="5:27" ht="12.75">
      <c r="E85" s="6"/>
      <c r="G85" s="1"/>
      <c r="H85" s="6"/>
      <c r="J85" s="1"/>
      <c r="K85" s="6"/>
      <c r="M85" s="1"/>
      <c r="N85" s="6"/>
      <c r="P85" s="1"/>
      <c r="Q85" s="6"/>
      <c r="S85" s="1"/>
      <c r="T85" s="6"/>
      <c r="V85" s="1"/>
      <c r="W85" s="6"/>
      <c r="Y85" s="1"/>
      <c r="Z85" s="6"/>
      <c r="AA85"/>
    </row>
    <row r="86" spans="1:27" ht="41.25" customHeight="1">
      <c r="A86" s="18" t="s">
        <v>121</v>
      </c>
      <c r="C86" s="14"/>
      <c r="D86" s="37" t="s">
        <v>49</v>
      </c>
      <c r="E86" s="37"/>
      <c r="F86" s="14"/>
      <c r="G86" s="38" t="s">
        <v>53</v>
      </c>
      <c r="H86" s="38"/>
      <c r="I86" s="14"/>
      <c r="J86" s="39" t="s">
        <v>54</v>
      </c>
      <c r="K86" s="39"/>
      <c r="L86" s="14"/>
      <c r="M86" s="40" t="s">
        <v>55</v>
      </c>
      <c r="N86" s="40"/>
      <c r="O86" s="14"/>
      <c r="P86" s="41" t="s">
        <v>52</v>
      </c>
      <c r="Q86" s="41"/>
      <c r="R86" s="14"/>
      <c r="S86" s="42" t="s">
        <v>51</v>
      </c>
      <c r="T86" s="42"/>
      <c r="U86" s="14"/>
      <c r="V86" s="43" t="s">
        <v>50</v>
      </c>
      <c r="W86" s="43"/>
      <c r="X86" s="1"/>
      <c r="Y86" s="44" t="s">
        <v>1</v>
      </c>
      <c r="Z86" s="44"/>
      <c r="AA86"/>
    </row>
    <row r="87" spans="2:27" ht="12.75" customHeight="1">
      <c r="B87" s="3"/>
      <c r="D87" s="7" t="s">
        <v>56</v>
      </c>
      <c r="E87" s="7" t="s">
        <v>57</v>
      </c>
      <c r="G87" s="7" t="s">
        <v>56</v>
      </c>
      <c r="H87" s="7" t="s">
        <v>57</v>
      </c>
      <c r="J87" s="7" t="s">
        <v>56</v>
      </c>
      <c r="K87" s="7" t="s">
        <v>57</v>
      </c>
      <c r="M87" s="7" t="s">
        <v>56</v>
      </c>
      <c r="N87" s="7" t="s">
        <v>57</v>
      </c>
      <c r="P87" s="7" t="s">
        <v>56</v>
      </c>
      <c r="Q87" s="7" t="s">
        <v>57</v>
      </c>
      <c r="S87" s="7" t="s">
        <v>56</v>
      </c>
      <c r="T87" s="7" t="s">
        <v>57</v>
      </c>
      <c r="V87" s="7" t="s">
        <v>56</v>
      </c>
      <c r="W87" s="7" t="s">
        <v>57</v>
      </c>
      <c r="Y87" s="7" t="s">
        <v>56</v>
      </c>
      <c r="Z87" s="7" t="s">
        <v>57</v>
      </c>
      <c r="AA87"/>
    </row>
    <row r="88" spans="1:27" ht="12.75">
      <c r="A88" s="21" t="s">
        <v>11</v>
      </c>
      <c r="D88" s="1">
        <v>8</v>
      </c>
      <c r="E88" s="6">
        <f>D88/120</f>
        <v>0.06666666666666667</v>
      </c>
      <c r="G88" s="1">
        <v>9</v>
      </c>
      <c r="H88" s="6">
        <f>G88/G$92</f>
        <v>0.0891089108910891</v>
      </c>
      <c r="J88" s="1">
        <v>12</v>
      </c>
      <c r="K88" s="6">
        <f>J88/J$92</f>
        <v>0.13636363636363635</v>
      </c>
      <c r="M88" s="1">
        <v>15</v>
      </c>
      <c r="N88" s="6">
        <f>M88/M$92</f>
        <v>0.08522727272727272</v>
      </c>
      <c r="P88" s="1">
        <v>4</v>
      </c>
      <c r="Q88" s="6">
        <f>P88/P$92</f>
        <v>0.07017543859649122</v>
      </c>
      <c r="S88" s="1">
        <v>19</v>
      </c>
      <c r="T88" s="6">
        <f>S88/S$92</f>
        <v>0.12837837837837837</v>
      </c>
      <c r="V88" s="1">
        <v>19</v>
      </c>
      <c r="W88" s="6">
        <f>V88/V$92</f>
        <v>0.10382513661202186</v>
      </c>
      <c r="Y88" s="1">
        <v>86</v>
      </c>
      <c r="Z88" s="6">
        <f>Y88/Y$92</f>
        <v>0.09851088201603665</v>
      </c>
      <c r="AA88"/>
    </row>
    <row r="89" spans="1:27" ht="12.75">
      <c r="A89" s="21" t="s">
        <v>12</v>
      </c>
      <c r="D89" s="1">
        <v>27</v>
      </c>
      <c r="E89" s="6">
        <f>D89/120</f>
        <v>0.225</v>
      </c>
      <c r="G89" s="1">
        <v>32</v>
      </c>
      <c r="H89" s="6">
        <f>G89/G$92</f>
        <v>0.31683168316831684</v>
      </c>
      <c r="J89" s="1">
        <v>29</v>
      </c>
      <c r="K89" s="6">
        <f>J89/J$92</f>
        <v>0.32954545454545453</v>
      </c>
      <c r="M89" s="1">
        <v>37</v>
      </c>
      <c r="N89" s="6">
        <f>M89/M$92</f>
        <v>0.21022727272727273</v>
      </c>
      <c r="P89" s="1">
        <v>14</v>
      </c>
      <c r="Q89" s="6">
        <f>P89/P$92</f>
        <v>0.24561403508771928</v>
      </c>
      <c r="S89" s="1">
        <v>41</v>
      </c>
      <c r="T89" s="6">
        <f>S89/S$92</f>
        <v>0.27702702702702703</v>
      </c>
      <c r="V89" s="1">
        <v>51</v>
      </c>
      <c r="W89" s="6">
        <f>V89/V$92</f>
        <v>0.2786885245901639</v>
      </c>
      <c r="Y89" s="1">
        <v>231</v>
      </c>
      <c r="Z89" s="6">
        <f>Y89/Y$92</f>
        <v>0.2646048109965636</v>
      </c>
      <c r="AA89"/>
    </row>
    <row r="90" spans="1:27" ht="12.75">
      <c r="A90" s="21" t="s">
        <v>13</v>
      </c>
      <c r="D90" s="1">
        <v>54</v>
      </c>
      <c r="E90" s="6">
        <f>D90/120</f>
        <v>0.45</v>
      </c>
      <c r="G90" s="1">
        <v>34</v>
      </c>
      <c r="H90" s="6">
        <f>G90/G$92</f>
        <v>0.33663366336633666</v>
      </c>
      <c r="J90" s="1">
        <v>29</v>
      </c>
      <c r="K90" s="6">
        <f>J90/J$92</f>
        <v>0.32954545454545453</v>
      </c>
      <c r="M90" s="1">
        <v>61</v>
      </c>
      <c r="N90" s="6">
        <f>M90/M$92</f>
        <v>0.3465909090909091</v>
      </c>
      <c r="P90" s="1">
        <v>23</v>
      </c>
      <c r="Q90" s="6">
        <f>P90/P$92</f>
        <v>0.40350877192982454</v>
      </c>
      <c r="S90" s="1">
        <v>47</v>
      </c>
      <c r="T90" s="6">
        <f>S90/S$92</f>
        <v>0.31756756756756754</v>
      </c>
      <c r="V90" s="1">
        <v>67</v>
      </c>
      <c r="W90" s="6">
        <f>V90/V$92</f>
        <v>0.366120218579235</v>
      </c>
      <c r="Y90" s="1">
        <v>315</v>
      </c>
      <c r="Z90" s="6">
        <f>Y90/Y$92</f>
        <v>0.36082474226804123</v>
      </c>
      <c r="AA90"/>
    </row>
    <row r="91" spans="1:27" ht="12.75">
      <c r="A91" s="21" t="s">
        <v>14</v>
      </c>
      <c r="D91" s="1">
        <v>31</v>
      </c>
      <c r="E91" s="6">
        <f>D91/120</f>
        <v>0.25833333333333336</v>
      </c>
      <c r="G91" s="1">
        <v>26</v>
      </c>
      <c r="H91" s="6">
        <f>G91/G$92</f>
        <v>0.25742574257425743</v>
      </c>
      <c r="J91" s="1">
        <v>18</v>
      </c>
      <c r="K91" s="6">
        <f>J91/J$92</f>
        <v>0.20454545454545456</v>
      </c>
      <c r="M91" s="1">
        <v>63</v>
      </c>
      <c r="N91" s="6">
        <f>M91/M$92</f>
        <v>0.35795454545454547</v>
      </c>
      <c r="P91" s="1">
        <v>16</v>
      </c>
      <c r="Q91" s="6">
        <f>P91/P$92</f>
        <v>0.2807017543859649</v>
      </c>
      <c r="S91" s="1">
        <v>41</v>
      </c>
      <c r="T91" s="6">
        <f>S91/S$92</f>
        <v>0.27702702702702703</v>
      </c>
      <c r="V91" s="1">
        <v>46</v>
      </c>
      <c r="W91" s="6">
        <f>V91/V$92</f>
        <v>0.25136612021857924</v>
      </c>
      <c r="Y91" s="1">
        <v>241</v>
      </c>
      <c r="Z91" s="6">
        <f>Y91/Y$92</f>
        <v>0.27605956471935855</v>
      </c>
      <c r="AA91"/>
    </row>
    <row r="92" spans="1:27" ht="12.75">
      <c r="A92" s="23" t="s">
        <v>1</v>
      </c>
      <c r="B92" s="15"/>
      <c r="C92" s="16"/>
      <c r="D92" s="16">
        <f>SUM(D88:D91)</f>
        <v>120</v>
      </c>
      <c r="E92" s="17">
        <f>D92/120</f>
        <v>1</v>
      </c>
      <c r="F92" s="16"/>
      <c r="G92" s="16">
        <f>SUM(G88:G91)</f>
        <v>101</v>
      </c>
      <c r="H92" s="17">
        <f>G92/G$92</f>
        <v>1</v>
      </c>
      <c r="I92" s="16"/>
      <c r="J92" s="16">
        <f>SUM(J88:J91)</f>
        <v>88</v>
      </c>
      <c r="K92" s="17">
        <f>J92/J$92</f>
        <v>1</v>
      </c>
      <c r="L92" s="16"/>
      <c r="M92" s="16">
        <f>SUM(M88:M91)</f>
        <v>176</v>
      </c>
      <c r="N92" s="17">
        <f>M92/M$92</f>
        <v>1</v>
      </c>
      <c r="O92" s="16"/>
      <c r="P92" s="16">
        <f>SUM(P88:P91)</f>
        <v>57</v>
      </c>
      <c r="Q92" s="17">
        <f>P92/P$92</f>
        <v>1</v>
      </c>
      <c r="R92" s="16"/>
      <c r="S92" s="16">
        <f>SUM(S88:S91)</f>
        <v>148</v>
      </c>
      <c r="T92" s="17">
        <f>S92/S$92</f>
        <v>1</v>
      </c>
      <c r="U92" s="16"/>
      <c r="V92" s="16">
        <f>SUM(V88:V91)</f>
        <v>183</v>
      </c>
      <c r="W92" s="17">
        <f>V92/V$92</f>
        <v>1</v>
      </c>
      <c r="X92" s="16"/>
      <c r="Y92" s="16">
        <f>SUM(Y88:Y91)</f>
        <v>873</v>
      </c>
      <c r="Z92" s="17">
        <f>Y92/Y$92</f>
        <v>1</v>
      </c>
      <c r="AA92"/>
    </row>
    <row r="93" spans="5:27" ht="12.75">
      <c r="E93" s="6"/>
      <c r="G93" s="1"/>
      <c r="H93" s="6"/>
      <c r="J93" s="1"/>
      <c r="K93" s="6"/>
      <c r="M93" s="1"/>
      <c r="N93" s="6"/>
      <c r="P93" s="1"/>
      <c r="Q93" s="6"/>
      <c r="S93" s="1"/>
      <c r="T93" s="6"/>
      <c r="V93" s="1"/>
      <c r="W93" s="6"/>
      <c r="Y93" s="1"/>
      <c r="Z93" s="6"/>
      <c r="AA93"/>
    </row>
    <row r="94" spans="1:27" ht="41.25" customHeight="1">
      <c r="A94" s="18" t="s">
        <v>122</v>
      </c>
      <c r="C94" s="14"/>
      <c r="D94" s="37" t="s">
        <v>49</v>
      </c>
      <c r="E94" s="37"/>
      <c r="F94" s="14"/>
      <c r="G94" s="38" t="s">
        <v>53</v>
      </c>
      <c r="H94" s="38"/>
      <c r="I94" s="14"/>
      <c r="J94" s="39" t="s">
        <v>54</v>
      </c>
      <c r="K94" s="39"/>
      <c r="L94" s="14"/>
      <c r="M94" s="40" t="s">
        <v>55</v>
      </c>
      <c r="N94" s="40"/>
      <c r="O94" s="14"/>
      <c r="P94" s="41" t="s">
        <v>52</v>
      </c>
      <c r="Q94" s="41"/>
      <c r="R94" s="14"/>
      <c r="S94" s="42" t="s">
        <v>51</v>
      </c>
      <c r="T94" s="42"/>
      <c r="U94" s="14"/>
      <c r="V94" s="43" t="s">
        <v>50</v>
      </c>
      <c r="W94" s="43"/>
      <c r="X94" s="1"/>
      <c r="Y94" s="44" t="s">
        <v>1</v>
      </c>
      <c r="Z94" s="44"/>
      <c r="AA94"/>
    </row>
    <row r="95" spans="4:27" ht="12.75" customHeight="1">
      <c r="D95" s="7" t="s">
        <v>56</v>
      </c>
      <c r="E95" s="7" t="s">
        <v>57</v>
      </c>
      <c r="G95" s="7" t="s">
        <v>56</v>
      </c>
      <c r="H95" s="7" t="s">
        <v>57</v>
      </c>
      <c r="J95" s="7" t="s">
        <v>56</v>
      </c>
      <c r="K95" s="7" t="s">
        <v>57</v>
      </c>
      <c r="M95" s="7" t="s">
        <v>56</v>
      </c>
      <c r="N95" s="7" t="s">
        <v>57</v>
      </c>
      <c r="P95" s="7" t="s">
        <v>56</v>
      </c>
      <c r="Q95" s="7" t="s">
        <v>57</v>
      </c>
      <c r="S95" s="7" t="s">
        <v>56</v>
      </c>
      <c r="T95" s="7" t="s">
        <v>57</v>
      </c>
      <c r="V95" s="7" t="s">
        <v>56</v>
      </c>
      <c r="W95" s="7" t="s">
        <v>57</v>
      </c>
      <c r="Y95" s="7" t="s">
        <v>56</v>
      </c>
      <c r="Z95" s="7" t="s">
        <v>57</v>
      </c>
      <c r="AA95"/>
    </row>
    <row r="96" spans="1:27" ht="12.75">
      <c r="A96" s="21" t="s">
        <v>11</v>
      </c>
      <c r="D96" s="1">
        <v>2</v>
      </c>
      <c r="E96" s="6">
        <f>D96/122</f>
        <v>0.01639344262295082</v>
      </c>
      <c r="G96" s="1">
        <v>3</v>
      </c>
      <c r="H96" s="6">
        <f>G96/G$100</f>
        <v>0.03</v>
      </c>
      <c r="J96" s="1">
        <v>1</v>
      </c>
      <c r="K96" s="6">
        <f>J96/J$100</f>
        <v>0.011363636363636364</v>
      </c>
      <c r="M96" s="1">
        <v>2</v>
      </c>
      <c r="N96" s="6">
        <f>M96/M$100</f>
        <v>0.011494252873563218</v>
      </c>
      <c r="P96" s="1"/>
      <c r="Q96" s="6">
        <f>P96/P$100</f>
        <v>0</v>
      </c>
      <c r="S96" s="1">
        <v>3</v>
      </c>
      <c r="T96" s="6">
        <f>S96/S$100</f>
        <v>0.02040816326530612</v>
      </c>
      <c r="V96" s="1">
        <v>7</v>
      </c>
      <c r="W96" s="6">
        <f>V96/V$100</f>
        <v>0.038461538461538464</v>
      </c>
      <c r="Y96" s="1">
        <v>18</v>
      </c>
      <c r="Z96" s="6">
        <f>Y96/Y$100</f>
        <v>0.020689655172413793</v>
      </c>
      <c r="AA96"/>
    </row>
    <row r="97" spans="1:27" ht="12.75">
      <c r="A97" s="21" t="s">
        <v>12</v>
      </c>
      <c r="C97" s="19"/>
      <c r="D97" s="1">
        <v>12</v>
      </c>
      <c r="E97" s="6">
        <f>D97/122</f>
        <v>0.09836065573770492</v>
      </c>
      <c r="G97" s="1">
        <v>21</v>
      </c>
      <c r="H97" s="6">
        <f aca="true" t="shared" si="6" ref="H97:K100">G97/G$100</f>
        <v>0.21</v>
      </c>
      <c r="J97" s="1">
        <v>15</v>
      </c>
      <c r="K97" s="6">
        <f t="shared" si="6"/>
        <v>0.17045454545454544</v>
      </c>
      <c r="M97" s="1">
        <v>25</v>
      </c>
      <c r="N97" s="6">
        <f>M97/M$100</f>
        <v>0.14367816091954022</v>
      </c>
      <c r="P97" s="1">
        <v>5</v>
      </c>
      <c r="Q97" s="6">
        <f>P97/P$100</f>
        <v>0.08771929824561403</v>
      </c>
      <c r="S97" s="1">
        <v>18</v>
      </c>
      <c r="T97" s="6">
        <f>S97/S$100</f>
        <v>0.12244897959183673</v>
      </c>
      <c r="V97" s="1">
        <v>33</v>
      </c>
      <c r="W97" s="6">
        <f>V97/V$100</f>
        <v>0.1813186813186813</v>
      </c>
      <c r="Y97" s="1">
        <v>129</v>
      </c>
      <c r="Z97" s="6">
        <f>Y97/Y$100</f>
        <v>0.1482758620689655</v>
      </c>
      <c r="AA97"/>
    </row>
    <row r="98" spans="1:27" ht="12.75">
      <c r="A98" s="21" t="s">
        <v>13</v>
      </c>
      <c r="D98" s="1">
        <v>64</v>
      </c>
      <c r="E98" s="6">
        <f>D98/122</f>
        <v>0.5245901639344263</v>
      </c>
      <c r="G98" s="1">
        <v>43</v>
      </c>
      <c r="H98" s="6">
        <f t="shared" si="6"/>
        <v>0.43</v>
      </c>
      <c r="J98" s="1">
        <v>32</v>
      </c>
      <c r="K98" s="6">
        <f t="shared" si="6"/>
        <v>0.36363636363636365</v>
      </c>
      <c r="M98" s="1">
        <v>56</v>
      </c>
      <c r="N98" s="6">
        <f>M98/M$100</f>
        <v>0.3218390804597701</v>
      </c>
      <c r="P98" s="1">
        <v>24</v>
      </c>
      <c r="Q98" s="6">
        <f>P98/P$100</f>
        <v>0.42105263157894735</v>
      </c>
      <c r="S98" s="1">
        <v>57</v>
      </c>
      <c r="T98" s="6">
        <f>S98/S$100</f>
        <v>0.3877551020408163</v>
      </c>
      <c r="V98" s="1">
        <v>69</v>
      </c>
      <c r="W98" s="6">
        <f>V98/V$100</f>
        <v>0.3791208791208791</v>
      </c>
      <c r="Y98" s="1">
        <v>345</v>
      </c>
      <c r="Z98" s="6">
        <f>Y98/Y$100</f>
        <v>0.39655172413793105</v>
      </c>
      <c r="AA98"/>
    </row>
    <row r="99" spans="1:27" ht="12.75">
      <c r="A99" s="21" t="s">
        <v>14</v>
      </c>
      <c r="D99" s="1">
        <v>44</v>
      </c>
      <c r="E99" s="6">
        <f>D99/122</f>
        <v>0.36065573770491804</v>
      </c>
      <c r="G99" s="1">
        <v>33</v>
      </c>
      <c r="H99" s="6">
        <f t="shared" si="6"/>
        <v>0.33</v>
      </c>
      <c r="J99" s="1">
        <v>40</v>
      </c>
      <c r="K99" s="6">
        <f t="shared" si="6"/>
        <v>0.45454545454545453</v>
      </c>
      <c r="M99" s="1">
        <v>91</v>
      </c>
      <c r="N99" s="6">
        <f>M99/M$100</f>
        <v>0.5229885057471264</v>
      </c>
      <c r="P99" s="1">
        <v>28</v>
      </c>
      <c r="Q99" s="6">
        <f>P99/P$100</f>
        <v>0.49122807017543857</v>
      </c>
      <c r="S99" s="1">
        <v>69</v>
      </c>
      <c r="T99" s="6">
        <f>S99/S$100</f>
        <v>0.46938775510204084</v>
      </c>
      <c r="V99" s="1">
        <v>73</v>
      </c>
      <c r="W99" s="6">
        <f>V99/V$100</f>
        <v>0.4010989010989011</v>
      </c>
      <c r="Y99" s="1">
        <v>378</v>
      </c>
      <c r="Z99" s="6">
        <f>Y99/Y$100</f>
        <v>0.43448275862068964</v>
      </c>
      <c r="AA99"/>
    </row>
    <row r="100" spans="1:27" ht="12.75">
      <c r="A100" s="23" t="s">
        <v>1</v>
      </c>
      <c r="B100" s="15"/>
      <c r="C100" s="16"/>
      <c r="D100" s="16">
        <f>SUM(D96:D99)</f>
        <v>122</v>
      </c>
      <c r="E100" s="17">
        <f>D100/122</f>
        <v>1</v>
      </c>
      <c r="F100" s="16"/>
      <c r="G100" s="16">
        <f>SUM(G96:G99)</f>
        <v>100</v>
      </c>
      <c r="H100" s="17">
        <f t="shared" si="6"/>
        <v>1</v>
      </c>
      <c r="I100" s="16"/>
      <c r="J100" s="16">
        <f>SUM(J96:J99)</f>
        <v>88</v>
      </c>
      <c r="K100" s="17">
        <f t="shared" si="6"/>
        <v>1</v>
      </c>
      <c r="L100" s="16"/>
      <c r="M100" s="16">
        <f>SUM(M96:M99)</f>
        <v>174</v>
      </c>
      <c r="N100" s="17">
        <f>M100/M$100</f>
        <v>1</v>
      </c>
      <c r="O100" s="16"/>
      <c r="P100" s="16">
        <f>SUM(P96:P99)</f>
        <v>57</v>
      </c>
      <c r="Q100" s="17">
        <f>P100/P$100</f>
        <v>1</v>
      </c>
      <c r="R100" s="16"/>
      <c r="S100" s="16">
        <f>SUM(S96:S99)</f>
        <v>147</v>
      </c>
      <c r="T100" s="17">
        <f>S100/S$100</f>
        <v>1</v>
      </c>
      <c r="U100" s="16"/>
      <c r="V100" s="16">
        <f>SUM(V96:V99)</f>
        <v>182</v>
      </c>
      <c r="W100" s="17">
        <f>V100/V$100</f>
        <v>1</v>
      </c>
      <c r="X100" s="16"/>
      <c r="Y100" s="16">
        <f>SUM(Y96:Y99)</f>
        <v>870</v>
      </c>
      <c r="Z100" s="17">
        <f>Y100/Y$100</f>
        <v>1</v>
      </c>
      <c r="AA100"/>
    </row>
    <row r="101" spans="5:27" ht="12.75">
      <c r="E101" s="6"/>
      <c r="G101" s="1"/>
      <c r="H101" s="6"/>
      <c r="J101" s="1"/>
      <c r="K101" s="6"/>
      <c r="M101" s="1"/>
      <c r="N101" s="6"/>
      <c r="P101" s="1"/>
      <c r="Q101" s="6"/>
      <c r="S101" s="1"/>
      <c r="T101" s="6"/>
      <c r="V101" s="1"/>
      <c r="W101" s="6"/>
      <c r="Y101" s="1"/>
      <c r="Z101" s="6"/>
      <c r="AA101"/>
    </row>
    <row r="102" spans="1:27" ht="41.25" customHeight="1">
      <c r="A102" s="18" t="s">
        <v>123</v>
      </c>
      <c r="C102" s="14"/>
      <c r="D102" s="37" t="s">
        <v>49</v>
      </c>
      <c r="E102" s="37"/>
      <c r="F102" s="14"/>
      <c r="G102" s="38" t="s">
        <v>53</v>
      </c>
      <c r="H102" s="38"/>
      <c r="I102" s="14"/>
      <c r="J102" s="39" t="s">
        <v>54</v>
      </c>
      <c r="K102" s="39"/>
      <c r="L102" s="14"/>
      <c r="M102" s="40" t="s">
        <v>55</v>
      </c>
      <c r="N102" s="40"/>
      <c r="O102" s="14"/>
      <c r="P102" s="41" t="s">
        <v>52</v>
      </c>
      <c r="Q102" s="41"/>
      <c r="R102" s="14"/>
      <c r="S102" s="42" t="s">
        <v>51</v>
      </c>
      <c r="T102" s="42"/>
      <c r="U102" s="14"/>
      <c r="V102" s="43" t="s">
        <v>50</v>
      </c>
      <c r="W102" s="43"/>
      <c r="X102" s="1"/>
      <c r="Y102" s="44" t="s">
        <v>1</v>
      </c>
      <c r="Z102" s="44"/>
      <c r="AA102"/>
    </row>
    <row r="103" spans="4:27" ht="12.75" customHeight="1">
      <c r="D103" s="7" t="s">
        <v>56</v>
      </c>
      <c r="E103" s="7" t="s">
        <v>57</v>
      </c>
      <c r="G103" s="7" t="s">
        <v>56</v>
      </c>
      <c r="H103" s="7" t="s">
        <v>57</v>
      </c>
      <c r="J103" s="7" t="s">
        <v>56</v>
      </c>
      <c r="K103" s="7" t="s">
        <v>57</v>
      </c>
      <c r="M103" s="7" t="s">
        <v>56</v>
      </c>
      <c r="N103" s="7" t="s">
        <v>57</v>
      </c>
      <c r="P103" s="7" t="s">
        <v>56</v>
      </c>
      <c r="Q103" s="7" t="s">
        <v>57</v>
      </c>
      <c r="S103" s="7" t="s">
        <v>56</v>
      </c>
      <c r="T103" s="7" t="s">
        <v>57</v>
      </c>
      <c r="V103" s="7" t="s">
        <v>56</v>
      </c>
      <c r="W103" s="7" t="s">
        <v>57</v>
      </c>
      <c r="Y103" s="7" t="s">
        <v>56</v>
      </c>
      <c r="Z103" s="7" t="s">
        <v>57</v>
      </c>
      <c r="AA103"/>
    </row>
    <row r="104" spans="1:27" ht="12.75">
      <c r="A104" s="21" t="s">
        <v>11</v>
      </c>
      <c r="D104" s="1">
        <v>2</v>
      </c>
      <c r="E104" s="6">
        <f>D104/118</f>
        <v>0.01694915254237288</v>
      </c>
      <c r="G104" s="1">
        <v>10</v>
      </c>
      <c r="H104" s="6">
        <f>G104/G$108</f>
        <v>0.1</v>
      </c>
      <c r="J104" s="1">
        <v>2</v>
      </c>
      <c r="K104" s="6">
        <f>J104/J$108</f>
        <v>0.022727272727272728</v>
      </c>
      <c r="M104" s="1">
        <v>16</v>
      </c>
      <c r="N104" s="6">
        <f>M104/M$108</f>
        <v>0.0903954802259887</v>
      </c>
      <c r="P104" s="1"/>
      <c r="Q104" s="6">
        <f>P104/P$108</f>
        <v>0</v>
      </c>
      <c r="S104" s="1">
        <v>4</v>
      </c>
      <c r="T104" s="6">
        <f>S104/S$108</f>
        <v>0.027210884353741496</v>
      </c>
      <c r="V104" s="1">
        <v>10</v>
      </c>
      <c r="W104" s="6">
        <f>V104/V$108</f>
        <v>0.05555555555555555</v>
      </c>
      <c r="Y104" s="1">
        <v>44</v>
      </c>
      <c r="Z104" s="6">
        <f>Y104/Y$108</f>
        <v>0.05086705202312139</v>
      </c>
      <c r="AA104"/>
    </row>
    <row r="105" spans="1:27" ht="12.75">
      <c r="A105" s="21" t="s">
        <v>12</v>
      </c>
      <c r="D105" s="1">
        <v>21</v>
      </c>
      <c r="E105" s="6">
        <f>D105/118</f>
        <v>0.17796610169491525</v>
      </c>
      <c r="G105" s="1">
        <v>34</v>
      </c>
      <c r="H105" s="6">
        <f aca="true" t="shared" si="7" ref="H105:K108">G105/G$108</f>
        <v>0.34</v>
      </c>
      <c r="J105" s="1">
        <v>12</v>
      </c>
      <c r="K105" s="6">
        <f t="shared" si="7"/>
        <v>0.13636363636363635</v>
      </c>
      <c r="M105" s="1">
        <v>55</v>
      </c>
      <c r="N105" s="6">
        <f>M105/M$108</f>
        <v>0.3107344632768362</v>
      </c>
      <c r="P105" s="1">
        <v>10</v>
      </c>
      <c r="Q105" s="6">
        <f>P105/P$108</f>
        <v>0.18181818181818182</v>
      </c>
      <c r="S105" s="1">
        <v>26</v>
      </c>
      <c r="T105" s="6">
        <f>S105/S$108</f>
        <v>0.17687074829931973</v>
      </c>
      <c r="V105" s="1">
        <v>44</v>
      </c>
      <c r="W105" s="6">
        <f>V105/V$108</f>
        <v>0.24444444444444444</v>
      </c>
      <c r="Y105" s="1">
        <v>202</v>
      </c>
      <c r="Z105" s="6">
        <f>Y105/Y$108</f>
        <v>0.23352601156069364</v>
      </c>
      <c r="AA105"/>
    </row>
    <row r="106" spans="1:27" ht="12.75">
      <c r="A106" s="21" t="s">
        <v>13</v>
      </c>
      <c r="D106" s="1">
        <v>54</v>
      </c>
      <c r="E106" s="6">
        <f>D106/118</f>
        <v>0.4576271186440678</v>
      </c>
      <c r="G106" s="1">
        <v>34</v>
      </c>
      <c r="H106" s="6">
        <f t="shared" si="7"/>
        <v>0.34</v>
      </c>
      <c r="J106" s="1">
        <v>38</v>
      </c>
      <c r="K106" s="6">
        <f t="shared" si="7"/>
        <v>0.4318181818181818</v>
      </c>
      <c r="M106" s="1">
        <v>49</v>
      </c>
      <c r="N106" s="6">
        <f>M106/M$108</f>
        <v>0.2768361581920904</v>
      </c>
      <c r="P106" s="1">
        <v>25</v>
      </c>
      <c r="Q106" s="6">
        <f>P106/P$108</f>
        <v>0.45454545454545453</v>
      </c>
      <c r="S106" s="1">
        <v>60</v>
      </c>
      <c r="T106" s="6">
        <f>S106/S$108</f>
        <v>0.40816326530612246</v>
      </c>
      <c r="V106" s="1">
        <v>74</v>
      </c>
      <c r="W106" s="6">
        <f>V106/V$108</f>
        <v>0.4111111111111111</v>
      </c>
      <c r="Y106" s="1">
        <v>334</v>
      </c>
      <c r="Z106" s="6">
        <f>Y106/Y$108</f>
        <v>0.3861271676300578</v>
      </c>
      <c r="AA106"/>
    </row>
    <row r="107" spans="1:27" ht="12.75">
      <c r="A107" s="21" t="s">
        <v>14</v>
      </c>
      <c r="D107" s="1">
        <v>41</v>
      </c>
      <c r="E107" s="6">
        <f>D107/118</f>
        <v>0.3474576271186441</v>
      </c>
      <c r="G107" s="1">
        <v>22</v>
      </c>
      <c r="H107" s="6">
        <f t="shared" si="7"/>
        <v>0.22</v>
      </c>
      <c r="J107" s="1">
        <v>36</v>
      </c>
      <c r="K107" s="6">
        <f t="shared" si="7"/>
        <v>0.4090909090909091</v>
      </c>
      <c r="M107" s="1">
        <v>57</v>
      </c>
      <c r="N107" s="6">
        <f>M107/M$108</f>
        <v>0.3220338983050847</v>
      </c>
      <c r="P107" s="1">
        <v>20</v>
      </c>
      <c r="Q107" s="6">
        <f>P107/P$108</f>
        <v>0.36363636363636365</v>
      </c>
      <c r="S107" s="1">
        <v>57</v>
      </c>
      <c r="T107" s="6">
        <f>S107/S$108</f>
        <v>0.3877551020408163</v>
      </c>
      <c r="V107" s="1">
        <v>52</v>
      </c>
      <c r="W107" s="6">
        <f>V107/V$108</f>
        <v>0.28888888888888886</v>
      </c>
      <c r="Y107" s="1">
        <v>285</v>
      </c>
      <c r="Z107" s="6">
        <f>Y107/Y$108</f>
        <v>0.32947976878612717</v>
      </c>
      <c r="AA107"/>
    </row>
    <row r="108" spans="1:27" ht="12.75">
      <c r="A108" s="23" t="s">
        <v>1</v>
      </c>
      <c r="B108" s="15"/>
      <c r="C108" s="16"/>
      <c r="D108" s="16">
        <f>SUM(D104:D107)</f>
        <v>118</v>
      </c>
      <c r="E108" s="17">
        <f>D108/118</f>
        <v>1</v>
      </c>
      <c r="F108" s="16"/>
      <c r="G108" s="16">
        <f>SUM(G104:G107)</f>
        <v>100</v>
      </c>
      <c r="H108" s="17">
        <f t="shared" si="7"/>
        <v>1</v>
      </c>
      <c r="I108" s="16"/>
      <c r="J108" s="16">
        <f>SUM(J104:J107)</f>
        <v>88</v>
      </c>
      <c r="K108" s="17">
        <f t="shared" si="7"/>
        <v>1</v>
      </c>
      <c r="L108" s="16"/>
      <c r="M108" s="16">
        <f>SUM(M104:M107)</f>
        <v>177</v>
      </c>
      <c r="N108" s="17">
        <f>M108/M$108</f>
        <v>1</v>
      </c>
      <c r="O108" s="16"/>
      <c r="P108" s="16">
        <f>SUM(P104:P107)</f>
        <v>55</v>
      </c>
      <c r="Q108" s="17">
        <f>P108/P$108</f>
        <v>1</v>
      </c>
      <c r="R108" s="16"/>
      <c r="S108" s="16">
        <f>SUM(S104:S107)</f>
        <v>147</v>
      </c>
      <c r="T108" s="17">
        <f>S108/S$108</f>
        <v>1</v>
      </c>
      <c r="U108" s="16"/>
      <c r="V108" s="16">
        <f>SUM(V104:V107)</f>
        <v>180</v>
      </c>
      <c r="W108" s="17">
        <f>V108/V$108</f>
        <v>1</v>
      </c>
      <c r="X108" s="16"/>
      <c r="Y108" s="16">
        <f>SUM(Y104:Y107)</f>
        <v>865</v>
      </c>
      <c r="Z108" s="17">
        <f>Y108/Y$108</f>
        <v>1</v>
      </c>
      <c r="AA108"/>
    </row>
    <row r="109" spans="5:27" ht="12.75">
      <c r="E109" s="6"/>
      <c r="G109" s="1"/>
      <c r="H109" s="6"/>
      <c r="J109" s="1"/>
      <c r="K109" s="6"/>
      <c r="M109" s="1"/>
      <c r="N109" s="6"/>
      <c r="P109" s="1"/>
      <c r="Q109" s="6"/>
      <c r="S109" s="1"/>
      <c r="T109" s="6"/>
      <c r="V109" s="1"/>
      <c r="W109" s="6"/>
      <c r="Y109" s="1"/>
      <c r="Z109" s="6"/>
      <c r="AA109"/>
    </row>
    <row r="110" spans="1:27" ht="41.25" customHeight="1">
      <c r="A110" s="18" t="s">
        <v>124</v>
      </c>
      <c r="C110" s="14"/>
      <c r="D110" s="37" t="s">
        <v>49</v>
      </c>
      <c r="E110" s="37"/>
      <c r="F110" s="14"/>
      <c r="G110" s="38" t="s">
        <v>53</v>
      </c>
      <c r="H110" s="38"/>
      <c r="I110" s="14"/>
      <c r="J110" s="39" t="s">
        <v>54</v>
      </c>
      <c r="K110" s="39"/>
      <c r="L110" s="14"/>
      <c r="M110" s="40" t="s">
        <v>55</v>
      </c>
      <c r="N110" s="40"/>
      <c r="O110" s="14"/>
      <c r="P110" s="41" t="s">
        <v>52</v>
      </c>
      <c r="Q110" s="41"/>
      <c r="R110" s="14"/>
      <c r="S110" s="42" t="s">
        <v>51</v>
      </c>
      <c r="T110" s="42"/>
      <c r="U110" s="14"/>
      <c r="V110" s="43" t="s">
        <v>50</v>
      </c>
      <c r="W110" s="43"/>
      <c r="X110" s="1"/>
      <c r="Y110" s="44" t="s">
        <v>1</v>
      </c>
      <c r="Z110" s="44"/>
      <c r="AA110"/>
    </row>
    <row r="111" spans="4:27" ht="12.75" customHeight="1">
      <c r="D111" s="7" t="s">
        <v>56</v>
      </c>
      <c r="E111" s="7" t="s">
        <v>57</v>
      </c>
      <c r="G111" s="7" t="s">
        <v>56</v>
      </c>
      <c r="H111" s="7" t="s">
        <v>57</v>
      </c>
      <c r="J111" s="7" t="s">
        <v>56</v>
      </c>
      <c r="K111" s="7" t="s">
        <v>57</v>
      </c>
      <c r="M111" s="7" t="s">
        <v>56</v>
      </c>
      <c r="N111" s="7" t="s">
        <v>57</v>
      </c>
      <c r="P111" s="7" t="s">
        <v>56</v>
      </c>
      <c r="Q111" s="7" t="s">
        <v>57</v>
      </c>
      <c r="S111" s="7" t="s">
        <v>56</v>
      </c>
      <c r="T111" s="7" t="s">
        <v>57</v>
      </c>
      <c r="V111" s="7" t="s">
        <v>56</v>
      </c>
      <c r="W111" s="7" t="s">
        <v>57</v>
      </c>
      <c r="Y111" s="7" t="s">
        <v>56</v>
      </c>
      <c r="Z111" s="7" t="s">
        <v>57</v>
      </c>
      <c r="AA111"/>
    </row>
    <row r="112" spans="1:27" ht="12.75">
      <c r="A112" s="21" t="s">
        <v>11</v>
      </c>
      <c r="D112" s="1">
        <v>2</v>
      </c>
      <c r="E112" s="6">
        <f>D112/D$116</f>
        <v>0.01639344262295082</v>
      </c>
      <c r="G112" s="1">
        <v>5</v>
      </c>
      <c r="H112" s="6">
        <f>G112/G$116</f>
        <v>0.050505050505050504</v>
      </c>
      <c r="J112" s="1">
        <v>2</v>
      </c>
      <c r="K112" s="6">
        <f>J112/J$116</f>
        <v>0.022727272727272728</v>
      </c>
      <c r="M112" s="1">
        <v>9</v>
      </c>
      <c r="N112" s="6">
        <f>M112/M$116</f>
        <v>0.05084745762711865</v>
      </c>
      <c r="P112" s="1">
        <v>2</v>
      </c>
      <c r="Q112" s="6">
        <f>P112/P$116</f>
        <v>0.03571428571428571</v>
      </c>
      <c r="S112" s="1">
        <v>2</v>
      </c>
      <c r="T112" s="6">
        <f>S112/S$116</f>
        <v>0.013605442176870748</v>
      </c>
      <c r="V112" s="1">
        <v>13</v>
      </c>
      <c r="W112" s="6">
        <f>V112/V$116</f>
        <v>0.07103825136612021</v>
      </c>
      <c r="Y112" s="1">
        <v>35</v>
      </c>
      <c r="Z112" s="6">
        <f>Y112/Y$116</f>
        <v>0.040137614678899085</v>
      </c>
      <c r="AA112"/>
    </row>
    <row r="113" spans="1:27" ht="12.75">
      <c r="A113" s="21" t="s">
        <v>12</v>
      </c>
      <c r="D113" s="1">
        <v>22</v>
      </c>
      <c r="E113" s="6">
        <f aca="true" t="shared" si="8" ref="E113:H116">D113/D$116</f>
        <v>0.18032786885245902</v>
      </c>
      <c r="G113" s="1">
        <v>25</v>
      </c>
      <c r="H113" s="6">
        <f t="shared" si="8"/>
        <v>0.25252525252525254</v>
      </c>
      <c r="J113" s="1">
        <v>7</v>
      </c>
      <c r="K113" s="6">
        <f>J113/J$116</f>
        <v>0.07954545454545454</v>
      </c>
      <c r="M113" s="1">
        <v>37</v>
      </c>
      <c r="N113" s="6">
        <f>M113/M$116</f>
        <v>0.20903954802259886</v>
      </c>
      <c r="P113" s="1">
        <v>9</v>
      </c>
      <c r="Q113" s="6">
        <f>P113/P$116</f>
        <v>0.16071428571428573</v>
      </c>
      <c r="S113" s="1">
        <v>29</v>
      </c>
      <c r="T113" s="6">
        <f>S113/S$116</f>
        <v>0.19727891156462585</v>
      </c>
      <c r="V113" s="1">
        <v>36</v>
      </c>
      <c r="W113" s="6">
        <f>V113/V$116</f>
        <v>0.19672131147540983</v>
      </c>
      <c r="Y113" s="1">
        <v>165</v>
      </c>
      <c r="Z113" s="6">
        <f>Y113/Y$116</f>
        <v>0.18922018348623854</v>
      </c>
      <c r="AA113"/>
    </row>
    <row r="114" spans="1:27" ht="12.75">
      <c r="A114" s="21" t="s">
        <v>13</v>
      </c>
      <c r="D114" s="1">
        <v>43</v>
      </c>
      <c r="E114" s="6">
        <f t="shared" si="8"/>
        <v>0.3524590163934426</v>
      </c>
      <c r="G114" s="1">
        <v>37</v>
      </c>
      <c r="H114" s="6">
        <f t="shared" si="8"/>
        <v>0.37373737373737376</v>
      </c>
      <c r="J114" s="1">
        <v>32</v>
      </c>
      <c r="K114" s="6">
        <f>J114/J$116</f>
        <v>0.36363636363636365</v>
      </c>
      <c r="M114" s="1">
        <v>60</v>
      </c>
      <c r="N114" s="6">
        <f>M114/M$116</f>
        <v>0.3389830508474576</v>
      </c>
      <c r="P114" s="1">
        <v>22</v>
      </c>
      <c r="Q114" s="6">
        <f>P114/P$116</f>
        <v>0.39285714285714285</v>
      </c>
      <c r="S114" s="1">
        <v>58</v>
      </c>
      <c r="T114" s="6">
        <f>S114/S$116</f>
        <v>0.3945578231292517</v>
      </c>
      <c r="V114" s="1">
        <v>70</v>
      </c>
      <c r="W114" s="6">
        <f>V114/V$116</f>
        <v>0.3825136612021858</v>
      </c>
      <c r="Y114" s="1">
        <v>322</v>
      </c>
      <c r="Z114" s="6">
        <f>Y114/Y$116</f>
        <v>0.36926605504587157</v>
      </c>
      <c r="AA114"/>
    </row>
    <row r="115" spans="1:27" ht="12.75">
      <c r="A115" s="21" t="s">
        <v>14</v>
      </c>
      <c r="D115" s="1">
        <v>55</v>
      </c>
      <c r="E115" s="6">
        <f t="shared" si="8"/>
        <v>0.45081967213114754</v>
      </c>
      <c r="G115" s="1">
        <v>32</v>
      </c>
      <c r="H115" s="6">
        <f t="shared" si="8"/>
        <v>0.32323232323232326</v>
      </c>
      <c r="J115" s="1">
        <v>47</v>
      </c>
      <c r="K115" s="6">
        <f>J115/J$116</f>
        <v>0.5340909090909091</v>
      </c>
      <c r="M115" s="1">
        <v>71</v>
      </c>
      <c r="N115" s="6">
        <f>M115/M$116</f>
        <v>0.4011299435028249</v>
      </c>
      <c r="P115" s="1">
        <v>23</v>
      </c>
      <c r="Q115" s="6">
        <f>P115/P$116</f>
        <v>0.4107142857142857</v>
      </c>
      <c r="S115" s="1">
        <v>58</v>
      </c>
      <c r="T115" s="6">
        <f>S115/S$116</f>
        <v>0.3945578231292517</v>
      </c>
      <c r="V115" s="1">
        <v>64</v>
      </c>
      <c r="W115" s="6">
        <f>V115/V$116</f>
        <v>0.34972677595628415</v>
      </c>
      <c r="Y115" s="1">
        <v>350</v>
      </c>
      <c r="Z115" s="6">
        <f>Y115/Y$116</f>
        <v>0.4013761467889908</v>
      </c>
      <c r="AA115"/>
    </row>
    <row r="116" spans="1:27" ht="12.75">
      <c r="A116" s="23" t="s">
        <v>1</v>
      </c>
      <c r="B116" s="15"/>
      <c r="C116" s="16"/>
      <c r="D116" s="16">
        <f>SUM(D112:D115)</f>
        <v>122</v>
      </c>
      <c r="E116" s="17">
        <f t="shared" si="8"/>
        <v>1</v>
      </c>
      <c r="F116" s="16"/>
      <c r="G116" s="16">
        <f>SUM(G112:G115)</f>
        <v>99</v>
      </c>
      <c r="H116" s="17">
        <f t="shared" si="8"/>
        <v>1</v>
      </c>
      <c r="I116" s="16"/>
      <c r="J116" s="16">
        <f>SUM(J112:J115)</f>
        <v>88</v>
      </c>
      <c r="K116" s="17">
        <f>J116/J$116</f>
        <v>1</v>
      </c>
      <c r="L116" s="16"/>
      <c r="M116" s="16">
        <f>SUM(M112:M115)</f>
        <v>177</v>
      </c>
      <c r="N116" s="17">
        <f>M116/M$116</f>
        <v>1</v>
      </c>
      <c r="O116" s="16"/>
      <c r="P116" s="16">
        <f>SUM(P112:P115)</f>
        <v>56</v>
      </c>
      <c r="Q116" s="17">
        <f>P116/P$116</f>
        <v>1</v>
      </c>
      <c r="R116" s="16"/>
      <c r="S116" s="16">
        <f>SUM(S112:S115)</f>
        <v>147</v>
      </c>
      <c r="T116" s="17">
        <f>S116/S$116</f>
        <v>1</v>
      </c>
      <c r="U116" s="16"/>
      <c r="V116" s="16">
        <f>SUM(V112:V115)</f>
        <v>183</v>
      </c>
      <c r="W116" s="17">
        <f>V116/V$116</f>
        <v>1</v>
      </c>
      <c r="X116" s="16"/>
      <c r="Y116" s="16">
        <f>SUM(Y112:Y115)</f>
        <v>872</v>
      </c>
      <c r="Z116" s="17">
        <f>Y116/Y$116</f>
        <v>1</v>
      </c>
      <c r="AA116"/>
    </row>
    <row r="117" spans="5:27" ht="12.75">
      <c r="E117" s="6"/>
      <c r="G117" s="1"/>
      <c r="H117" s="6"/>
      <c r="J117" s="1"/>
      <c r="K117" s="6"/>
      <c r="M117" s="1"/>
      <c r="N117" s="6"/>
      <c r="P117" s="1"/>
      <c r="Q117" s="6"/>
      <c r="S117" s="1"/>
      <c r="T117" s="6"/>
      <c r="V117" s="1"/>
      <c r="W117" s="6"/>
      <c r="Y117" s="1"/>
      <c r="Z117" s="6"/>
      <c r="AA117"/>
    </row>
    <row r="118" spans="1:27" ht="41.25" customHeight="1">
      <c r="A118" s="18" t="s">
        <v>125</v>
      </c>
      <c r="C118" s="14"/>
      <c r="D118" s="37" t="s">
        <v>49</v>
      </c>
      <c r="E118" s="37"/>
      <c r="F118" s="14"/>
      <c r="G118" s="38" t="s">
        <v>53</v>
      </c>
      <c r="H118" s="38"/>
      <c r="I118" s="14"/>
      <c r="J118" s="39" t="s">
        <v>54</v>
      </c>
      <c r="K118" s="39"/>
      <c r="L118" s="14"/>
      <c r="M118" s="40" t="s">
        <v>55</v>
      </c>
      <c r="N118" s="40"/>
      <c r="O118" s="14"/>
      <c r="P118" s="41" t="s">
        <v>52</v>
      </c>
      <c r="Q118" s="41"/>
      <c r="R118" s="14"/>
      <c r="S118" s="42" t="s">
        <v>51</v>
      </c>
      <c r="T118" s="42"/>
      <c r="U118" s="14"/>
      <c r="V118" s="43" t="s">
        <v>50</v>
      </c>
      <c r="W118" s="43"/>
      <c r="X118" s="1"/>
      <c r="Y118" s="44" t="s">
        <v>1</v>
      </c>
      <c r="Z118" s="44"/>
      <c r="AA118"/>
    </row>
    <row r="119" spans="2:27" ht="12.75" customHeight="1">
      <c r="B119" s="3"/>
      <c r="D119" s="7" t="s">
        <v>56</v>
      </c>
      <c r="E119" s="7" t="s">
        <v>57</v>
      </c>
      <c r="G119" s="7" t="s">
        <v>56</v>
      </c>
      <c r="H119" s="7" t="s">
        <v>57</v>
      </c>
      <c r="J119" s="7" t="s">
        <v>56</v>
      </c>
      <c r="K119" s="7" t="s">
        <v>57</v>
      </c>
      <c r="M119" s="7" t="s">
        <v>56</v>
      </c>
      <c r="N119" s="7" t="s">
        <v>57</v>
      </c>
      <c r="P119" s="7" t="s">
        <v>56</v>
      </c>
      <c r="Q119" s="7" t="s">
        <v>57</v>
      </c>
      <c r="S119" s="7" t="s">
        <v>56</v>
      </c>
      <c r="T119" s="7" t="s">
        <v>57</v>
      </c>
      <c r="V119" s="7" t="s">
        <v>56</v>
      </c>
      <c r="W119" s="7" t="s">
        <v>57</v>
      </c>
      <c r="Y119" s="7" t="s">
        <v>56</v>
      </c>
      <c r="Z119" s="7" t="s">
        <v>57</v>
      </c>
      <c r="AA119"/>
    </row>
    <row r="120" spans="1:27" ht="12.75">
      <c r="A120" s="21" t="s">
        <v>11</v>
      </c>
      <c r="D120" s="1">
        <v>3</v>
      </c>
      <c r="E120" s="6">
        <f>D120/D$124</f>
        <v>0.02459016393442623</v>
      </c>
      <c r="G120" s="1">
        <v>8</v>
      </c>
      <c r="H120" s="6">
        <f>G120/G$124</f>
        <v>0.07920792079207921</v>
      </c>
      <c r="J120" s="1">
        <v>7</v>
      </c>
      <c r="K120" s="6">
        <f>J120/J$124</f>
        <v>0.07954545454545454</v>
      </c>
      <c r="M120" s="1">
        <v>11</v>
      </c>
      <c r="N120" s="6">
        <f>M120/M$124</f>
        <v>0.0625</v>
      </c>
      <c r="P120" s="1">
        <v>2</v>
      </c>
      <c r="Q120" s="6">
        <f>P120/P$124</f>
        <v>0.03508771929824561</v>
      </c>
      <c r="S120" s="1">
        <v>10</v>
      </c>
      <c r="T120" s="6">
        <f>S120/S$124</f>
        <v>0.0684931506849315</v>
      </c>
      <c r="V120" s="1">
        <v>9</v>
      </c>
      <c r="W120" s="6">
        <f>V120/V$124</f>
        <v>0.04891304347826087</v>
      </c>
      <c r="Y120" s="1">
        <v>50</v>
      </c>
      <c r="Z120" s="6">
        <f>Y120/Y$124</f>
        <v>0.057208237986270026</v>
      </c>
      <c r="AA120"/>
    </row>
    <row r="121" spans="1:27" ht="12.75">
      <c r="A121" s="21" t="s">
        <v>12</v>
      </c>
      <c r="D121" s="1">
        <v>20</v>
      </c>
      <c r="E121" s="6">
        <f>D121/D$124</f>
        <v>0.16393442622950818</v>
      </c>
      <c r="G121" s="1">
        <v>15</v>
      </c>
      <c r="H121" s="6">
        <f>G121/G$124</f>
        <v>0.1485148514851485</v>
      </c>
      <c r="J121" s="1">
        <v>25</v>
      </c>
      <c r="K121" s="6">
        <f>J121/J$124</f>
        <v>0.2840909090909091</v>
      </c>
      <c r="M121" s="1">
        <v>47</v>
      </c>
      <c r="N121" s="6">
        <f>M121/M$124</f>
        <v>0.26704545454545453</v>
      </c>
      <c r="P121" s="1">
        <v>6</v>
      </c>
      <c r="Q121" s="6">
        <f>P121/P$124</f>
        <v>0.10526315789473684</v>
      </c>
      <c r="S121" s="1">
        <v>42</v>
      </c>
      <c r="T121" s="6">
        <f>S121/S$124</f>
        <v>0.2876712328767123</v>
      </c>
      <c r="V121" s="1">
        <v>49</v>
      </c>
      <c r="W121" s="6">
        <f>V121/V$124</f>
        <v>0.266304347826087</v>
      </c>
      <c r="Y121" s="1">
        <v>204</v>
      </c>
      <c r="Z121" s="6">
        <f>Y121/Y$124</f>
        <v>0.2334096109839817</v>
      </c>
      <c r="AA121"/>
    </row>
    <row r="122" spans="1:27" ht="12.75">
      <c r="A122" s="21" t="s">
        <v>13</v>
      </c>
      <c r="D122" s="1">
        <v>62</v>
      </c>
      <c r="E122" s="6">
        <f>D122/D$124</f>
        <v>0.5081967213114754</v>
      </c>
      <c r="G122" s="1">
        <v>44</v>
      </c>
      <c r="H122" s="6">
        <f>G122/G$124</f>
        <v>0.43564356435643564</v>
      </c>
      <c r="J122" s="1">
        <v>32</v>
      </c>
      <c r="K122" s="6">
        <f>J122/J$124</f>
        <v>0.36363636363636365</v>
      </c>
      <c r="M122" s="1">
        <v>66</v>
      </c>
      <c r="N122" s="6">
        <f>M122/M$124</f>
        <v>0.375</v>
      </c>
      <c r="P122" s="1">
        <v>25</v>
      </c>
      <c r="Q122" s="6">
        <f>P122/P$124</f>
        <v>0.43859649122807015</v>
      </c>
      <c r="S122" s="1">
        <v>50</v>
      </c>
      <c r="T122" s="6">
        <f>S122/S$124</f>
        <v>0.3424657534246575</v>
      </c>
      <c r="V122" s="1">
        <v>72</v>
      </c>
      <c r="W122" s="6">
        <f>V122/V$124</f>
        <v>0.391304347826087</v>
      </c>
      <c r="Y122" s="1">
        <v>351</v>
      </c>
      <c r="Z122" s="6">
        <f>Y122/Y$124</f>
        <v>0.40160183066361554</v>
      </c>
      <c r="AA122"/>
    </row>
    <row r="123" spans="1:27" ht="12.75">
      <c r="A123" s="21" t="s">
        <v>14</v>
      </c>
      <c r="D123" s="1">
        <v>37</v>
      </c>
      <c r="E123" s="6">
        <f>D123/D$124</f>
        <v>0.30327868852459017</v>
      </c>
      <c r="G123" s="1">
        <v>34</v>
      </c>
      <c r="H123" s="6">
        <f>G123/G$124</f>
        <v>0.33663366336633666</v>
      </c>
      <c r="J123" s="1">
        <v>24</v>
      </c>
      <c r="K123" s="6">
        <f>J123/J$124</f>
        <v>0.2727272727272727</v>
      </c>
      <c r="M123" s="1">
        <v>52</v>
      </c>
      <c r="N123" s="6">
        <f>M123/M$124</f>
        <v>0.29545454545454547</v>
      </c>
      <c r="P123" s="1">
        <v>24</v>
      </c>
      <c r="Q123" s="6">
        <f>P123/P$124</f>
        <v>0.42105263157894735</v>
      </c>
      <c r="S123" s="1">
        <v>44</v>
      </c>
      <c r="T123" s="6">
        <f>S123/S$124</f>
        <v>0.3013698630136986</v>
      </c>
      <c r="V123" s="1">
        <v>54</v>
      </c>
      <c r="W123" s="6">
        <f>V123/V$124</f>
        <v>0.29347826086956524</v>
      </c>
      <c r="Y123" s="1">
        <v>269</v>
      </c>
      <c r="Z123" s="6">
        <f>Y123/Y$124</f>
        <v>0.30778032036613273</v>
      </c>
      <c r="AA123"/>
    </row>
    <row r="124" spans="1:27" ht="12.75">
      <c r="A124" s="23" t="s">
        <v>1</v>
      </c>
      <c r="B124" s="15"/>
      <c r="C124" s="16"/>
      <c r="D124" s="16">
        <f>SUM(D120:D123)</f>
        <v>122</v>
      </c>
      <c r="E124" s="17">
        <f>D124/D$124</f>
        <v>1</v>
      </c>
      <c r="F124" s="16"/>
      <c r="G124" s="16">
        <f>SUM(G120:G123)</f>
        <v>101</v>
      </c>
      <c r="H124" s="17">
        <f>G124/G$124</f>
        <v>1</v>
      </c>
      <c r="I124" s="16"/>
      <c r="J124" s="16">
        <f>SUM(J120:J123)</f>
        <v>88</v>
      </c>
      <c r="K124" s="17">
        <f>J124/J$124</f>
        <v>1</v>
      </c>
      <c r="L124" s="16"/>
      <c r="M124" s="16">
        <f>SUM(M120:M123)</f>
        <v>176</v>
      </c>
      <c r="N124" s="17">
        <f>M124/M$124</f>
        <v>1</v>
      </c>
      <c r="O124" s="16"/>
      <c r="P124" s="16">
        <f>SUM(P120:P123)</f>
        <v>57</v>
      </c>
      <c r="Q124" s="17">
        <f>P124/P$124</f>
        <v>1</v>
      </c>
      <c r="R124" s="16"/>
      <c r="S124" s="16">
        <f>SUM(S120:S123)</f>
        <v>146</v>
      </c>
      <c r="T124" s="17">
        <f>S124/S$124</f>
        <v>1</v>
      </c>
      <c r="U124" s="16"/>
      <c r="V124" s="16">
        <f>SUM(V120:V123)</f>
        <v>184</v>
      </c>
      <c r="W124" s="17">
        <f>V124/V$124</f>
        <v>1</v>
      </c>
      <c r="X124" s="16"/>
      <c r="Y124" s="16">
        <f>SUM(Y120:Y123)</f>
        <v>874</v>
      </c>
      <c r="Z124" s="17">
        <f>Y124/Y$124</f>
        <v>1</v>
      </c>
      <c r="AA124"/>
    </row>
    <row r="125" spans="5:27" ht="12.75">
      <c r="E125" s="6"/>
      <c r="G125" s="1"/>
      <c r="H125" s="6"/>
      <c r="J125" s="1"/>
      <c r="K125" s="6"/>
      <c r="M125" s="1"/>
      <c r="N125" s="6"/>
      <c r="P125" s="1"/>
      <c r="Q125" s="6"/>
      <c r="S125" s="1"/>
      <c r="T125" s="6"/>
      <c r="V125" s="1"/>
      <c r="W125" s="6"/>
      <c r="Y125" s="1"/>
      <c r="Z125" s="6"/>
      <c r="AA125"/>
    </row>
    <row r="126" spans="1:27" ht="41.25" customHeight="1">
      <c r="A126" s="18" t="s">
        <v>126</v>
      </c>
      <c r="C126" s="14"/>
      <c r="D126" s="37" t="s">
        <v>49</v>
      </c>
      <c r="E126" s="37"/>
      <c r="F126" s="14"/>
      <c r="G126" s="38" t="s">
        <v>53</v>
      </c>
      <c r="H126" s="38"/>
      <c r="I126" s="14"/>
      <c r="J126" s="39" t="s">
        <v>54</v>
      </c>
      <c r="K126" s="39"/>
      <c r="L126" s="14"/>
      <c r="M126" s="40" t="s">
        <v>55</v>
      </c>
      <c r="N126" s="40"/>
      <c r="O126" s="14"/>
      <c r="P126" s="41" t="s">
        <v>52</v>
      </c>
      <c r="Q126" s="41"/>
      <c r="R126" s="14"/>
      <c r="S126" s="42" t="s">
        <v>51</v>
      </c>
      <c r="T126" s="42"/>
      <c r="U126" s="14"/>
      <c r="V126" s="43" t="s">
        <v>50</v>
      </c>
      <c r="W126" s="43"/>
      <c r="X126" s="1"/>
      <c r="Y126" s="44" t="s">
        <v>1</v>
      </c>
      <c r="Z126" s="44"/>
      <c r="AA126"/>
    </row>
    <row r="127" spans="4:27" ht="12.75" customHeight="1">
      <c r="D127" s="7" t="s">
        <v>56</v>
      </c>
      <c r="E127" s="7" t="s">
        <v>57</v>
      </c>
      <c r="G127" s="7" t="s">
        <v>56</v>
      </c>
      <c r="H127" s="7" t="s">
        <v>57</v>
      </c>
      <c r="J127" s="7" t="s">
        <v>56</v>
      </c>
      <c r="K127" s="7" t="s">
        <v>57</v>
      </c>
      <c r="M127" s="7" t="s">
        <v>56</v>
      </c>
      <c r="N127" s="7" t="s">
        <v>57</v>
      </c>
      <c r="P127" s="7" t="s">
        <v>56</v>
      </c>
      <c r="Q127" s="7" t="s">
        <v>57</v>
      </c>
      <c r="S127" s="7" t="s">
        <v>56</v>
      </c>
      <c r="T127" s="7" t="s">
        <v>57</v>
      </c>
      <c r="V127" s="7" t="s">
        <v>56</v>
      </c>
      <c r="W127" s="7" t="s">
        <v>57</v>
      </c>
      <c r="Y127" s="7" t="s">
        <v>56</v>
      </c>
      <c r="Z127" s="7" t="s">
        <v>57</v>
      </c>
      <c r="AA127"/>
    </row>
    <row r="128" spans="1:27" ht="12.75">
      <c r="A128" s="21" t="s">
        <v>11</v>
      </c>
      <c r="D128" s="1">
        <v>51</v>
      </c>
      <c r="E128" s="6">
        <f>D128/D$132</f>
        <v>0.4214876033057851</v>
      </c>
      <c r="G128" s="1">
        <v>48</v>
      </c>
      <c r="H128" s="6">
        <f>G128/G$132</f>
        <v>0.4752475247524752</v>
      </c>
      <c r="J128" s="1">
        <v>53</v>
      </c>
      <c r="K128" s="6">
        <f>J128/J$132</f>
        <v>0.6091954022988506</v>
      </c>
      <c r="M128" s="1">
        <v>81</v>
      </c>
      <c r="N128" s="6">
        <f>M128/M$132</f>
        <v>0.4682080924855491</v>
      </c>
      <c r="P128" s="1">
        <v>25</v>
      </c>
      <c r="Q128" s="6">
        <f>P128/P$132</f>
        <v>0.46296296296296297</v>
      </c>
      <c r="S128" s="1">
        <v>75</v>
      </c>
      <c r="T128" s="6">
        <f>S128/S$132</f>
        <v>0.5067567567567568</v>
      </c>
      <c r="V128" s="1">
        <v>86</v>
      </c>
      <c r="W128" s="6">
        <f>V128/V$132</f>
        <v>0.46994535519125685</v>
      </c>
      <c r="Y128" s="1">
        <v>419</v>
      </c>
      <c r="Z128" s="6">
        <f>Y128/Y$132</f>
        <v>0.48327566320645904</v>
      </c>
      <c r="AA128"/>
    </row>
    <row r="129" spans="1:27" ht="12.75">
      <c r="A129" s="21" t="s">
        <v>12</v>
      </c>
      <c r="D129" s="1">
        <v>43</v>
      </c>
      <c r="E129" s="6">
        <f aca="true" t="shared" si="9" ref="E129:H131">D129/D$132</f>
        <v>0.35537190082644626</v>
      </c>
      <c r="G129" s="1">
        <v>30</v>
      </c>
      <c r="H129" s="6">
        <f t="shared" si="9"/>
        <v>0.297029702970297</v>
      </c>
      <c r="J129" s="1">
        <v>23</v>
      </c>
      <c r="K129" s="6">
        <f>J129/J$132</f>
        <v>0.26436781609195403</v>
      </c>
      <c r="M129" s="1">
        <v>47</v>
      </c>
      <c r="N129" s="6">
        <f>M129/M$132</f>
        <v>0.27167630057803466</v>
      </c>
      <c r="P129" s="1">
        <v>16</v>
      </c>
      <c r="Q129" s="6">
        <f>P129/P$132</f>
        <v>0.2962962962962963</v>
      </c>
      <c r="S129" s="1">
        <v>49</v>
      </c>
      <c r="T129" s="6">
        <f>S129/S$132</f>
        <v>0.3310810810810811</v>
      </c>
      <c r="V129" s="1">
        <v>56</v>
      </c>
      <c r="W129" s="6">
        <f>V129/V$132</f>
        <v>0.30601092896174864</v>
      </c>
      <c r="Y129" s="1">
        <v>264</v>
      </c>
      <c r="Z129" s="6">
        <f>Y129/Y$132</f>
        <v>0.3044982698961938</v>
      </c>
      <c r="AA129"/>
    </row>
    <row r="130" spans="1:27" ht="12.75">
      <c r="A130" s="21" t="s">
        <v>13</v>
      </c>
      <c r="D130" s="1">
        <v>17</v>
      </c>
      <c r="E130" s="6">
        <f t="shared" si="9"/>
        <v>0.14049586776859505</v>
      </c>
      <c r="G130" s="1">
        <v>10</v>
      </c>
      <c r="H130" s="6">
        <f t="shared" si="9"/>
        <v>0.09900990099009901</v>
      </c>
      <c r="J130" s="1">
        <v>9</v>
      </c>
      <c r="K130" s="6">
        <f>J130/J$132</f>
        <v>0.10344827586206896</v>
      </c>
      <c r="M130" s="1">
        <v>23</v>
      </c>
      <c r="N130" s="6">
        <f>M130/M$132</f>
        <v>0.1329479768786127</v>
      </c>
      <c r="P130" s="1">
        <v>8</v>
      </c>
      <c r="Q130" s="6">
        <f>P130/P$132</f>
        <v>0.14814814814814814</v>
      </c>
      <c r="S130" s="1">
        <v>16</v>
      </c>
      <c r="T130" s="6">
        <f>S130/S$132</f>
        <v>0.10810810810810811</v>
      </c>
      <c r="V130" s="1">
        <v>26</v>
      </c>
      <c r="W130" s="6">
        <f>V130/V$132</f>
        <v>0.14207650273224043</v>
      </c>
      <c r="Y130" s="1">
        <v>109</v>
      </c>
      <c r="Z130" s="6">
        <f>Y130/Y$132</f>
        <v>0.12572087658592848</v>
      </c>
      <c r="AA130"/>
    </row>
    <row r="131" spans="1:27" ht="12.75">
      <c r="A131" s="21" t="s">
        <v>14</v>
      </c>
      <c r="D131" s="1">
        <v>10</v>
      </c>
      <c r="E131" s="6">
        <f t="shared" si="9"/>
        <v>0.08264462809917356</v>
      </c>
      <c r="G131" s="1">
        <v>13</v>
      </c>
      <c r="H131" s="6">
        <f t="shared" si="9"/>
        <v>0.12871287128712872</v>
      </c>
      <c r="J131" s="1">
        <v>2</v>
      </c>
      <c r="K131" s="6">
        <f>J131/J$132</f>
        <v>0.022988505747126436</v>
      </c>
      <c r="M131" s="1">
        <v>22</v>
      </c>
      <c r="N131" s="6">
        <f>M131/M$132</f>
        <v>0.12716763005780346</v>
      </c>
      <c r="P131" s="1">
        <v>5</v>
      </c>
      <c r="Q131" s="6">
        <f>P131/P$132</f>
        <v>0.09259259259259259</v>
      </c>
      <c r="S131" s="1">
        <v>8</v>
      </c>
      <c r="T131" s="6">
        <f>S131/S$132</f>
        <v>0.05405405405405406</v>
      </c>
      <c r="V131" s="1">
        <v>15</v>
      </c>
      <c r="W131" s="6">
        <f>V131/V$132</f>
        <v>0.08196721311475409</v>
      </c>
      <c r="Y131" s="1">
        <v>75</v>
      </c>
      <c r="Z131" s="6">
        <f>Y131/Y$132</f>
        <v>0.08650519031141868</v>
      </c>
      <c r="AA131"/>
    </row>
    <row r="132" spans="1:27" ht="12.75">
      <c r="A132" s="23" t="s">
        <v>1</v>
      </c>
      <c r="B132" s="15"/>
      <c r="C132" s="16"/>
      <c r="D132" s="16">
        <f>SUM(D128:D131)</f>
        <v>121</v>
      </c>
      <c r="E132" s="17">
        <f>D132/D$132</f>
        <v>1</v>
      </c>
      <c r="F132" s="16"/>
      <c r="G132" s="16">
        <f>SUM(G128:G131)</f>
        <v>101</v>
      </c>
      <c r="H132" s="17">
        <f>G132/G$132</f>
        <v>1</v>
      </c>
      <c r="I132" s="16"/>
      <c r="J132" s="16">
        <f>SUM(J128:J131)</f>
        <v>87</v>
      </c>
      <c r="K132" s="17">
        <f>J132/J$132</f>
        <v>1</v>
      </c>
      <c r="L132" s="16"/>
      <c r="M132" s="16">
        <f>SUM(M128:M131)</f>
        <v>173</v>
      </c>
      <c r="N132" s="17">
        <f>M132/M$132</f>
        <v>1</v>
      </c>
      <c r="O132" s="16"/>
      <c r="P132" s="16">
        <f>SUM(P128:P131)</f>
        <v>54</v>
      </c>
      <c r="Q132" s="17">
        <f>P132/P$132</f>
        <v>1</v>
      </c>
      <c r="R132" s="16"/>
      <c r="S132" s="16">
        <f>SUM(S128:S131)</f>
        <v>148</v>
      </c>
      <c r="T132" s="17">
        <f>S132/S$132</f>
        <v>1</v>
      </c>
      <c r="U132" s="16"/>
      <c r="V132" s="16">
        <f>SUM(V128:V131)</f>
        <v>183</v>
      </c>
      <c r="W132" s="17">
        <f>V132/V$132</f>
        <v>1</v>
      </c>
      <c r="X132" s="16"/>
      <c r="Y132" s="16">
        <f>SUM(Y128:Y131)</f>
        <v>867</v>
      </c>
      <c r="Z132" s="17">
        <f>Y132/Y$132</f>
        <v>1</v>
      </c>
      <c r="AA132"/>
    </row>
    <row r="133" spans="5:27" ht="12.75">
      <c r="E133" s="6"/>
      <c r="G133" s="1"/>
      <c r="H133" s="6"/>
      <c r="J133" s="1"/>
      <c r="K133" s="6"/>
      <c r="M133" s="1"/>
      <c r="N133" s="6"/>
      <c r="P133" s="1"/>
      <c r="Q133" s="6"/>
      <c r="S133" s="1"/>
      <c r="T133" s="6"/>
      <c r="V133" s="1"/>
      <c r="W133" s="6"/>
      <c r="Y133" s="1"/>
      <c r="Z133" s="6"/>
      <c r="AA133"/>
    </row>
    <row r="134" spans="1:27" ht="41.25" customHeight="1">
      <c r="A134" s="18" t="s">
        <v>127</v>
      </c>
      <c r="C134" s="14"/>
      <c r="D134" s="37" t="s">
        <v>49</v>
      </c>
      <c r="E134" s="37"/>
      <c r="F134" s="14"/>
      <c r="G134" s="38" t="s">
        <v>53</v>
      </c>
      <c r="H134" s="38"/>
      <c r="I134" s="14"/>
      <c r="J134" s="39" t="s">
        <v>54</v>
      </c>
      <c r="K134" s="39"/>
      <c r="L134" s="14"/>
      <c r="M134" s="40" t="s">
        <v>55</v>
      </c>
      <c r="N134" s="40"/>
      <c r="O134" s="14"/>
      <c r="P134" s="41" t="s">
        <v>52</v>
      </c>
      <c r="Q134" s="41"/>
      <c r="R134" s="14"/>
      <c r="S134" s="42" t="s">
        <v>51</v>
      </c>
      <c r="T134" s="42"/>
      <c r="U134" s="14"/>
      <c r="V134" s="43" t="s">
        <v>50</v>
      </c>
      <c r="W134" s="43"/>
      <c r="X134" s="1"/>
      <c r="Y134" s="44" t="s">
        <v>1</v>
      </c>
      <c r="Z134" s="44"/>
      <c r="AA134"/>
    </row>
    <row r="135" spans="4:27" ht="12.75" customHeight="1">
      <c r="D135" s="7" t="s">
        <v>56</v>
      </c>
      <c r="E135" s="7" t="s">
        <v>57</v>
      </c>
      <c r="G135" s="7" t="s">
        <v>56</v>
      </c>
      <c r="H135" s="7" t="s">
        <v>57</v>
      </c>
      <c r="J135" s="7" t="s">
        <v>56</v>
      </c>
      <c r="K135" s="7" t="s">
        <v>57</v>
      </c>
      <c r="M135" s="7" t="s">
        <v>56</v>
      </c>
      <c r="N135" s="7" t="s">
        <v>57</v>
      </c>
      <c r="P135" s="7" t="s">
        <v>56</v>
      </c>
      <c r="Q135" s="7" t="s">
        <v>57</v>
      </c>
      <c r="S135" s="7" t="s">
        <v>56</v>
      </c>
      <c r="T135" s="7" t="s">
        <v>57</v>
      </c>
      <c r="V135" s="7" t="s">
        <v>56</v>
      </c>
      <c r="W135" s="7" t="s">
        <v>57</v>
      </c>
      <c r="Y135" s="7" t="s">
        <v>56</v>
      </c>
      <c r="Z135" s="7" t="s">
        <v>57</v>
      </c>
      <c r="AA135"/>
    </row>
    <row r="136" spans="1:27" ht="12.75">
      <c r="A136" s="21" t="s">
        <v>11</v>
      </c>
      <c r="D136" s="1">
        <v>14</v>
      </c>
      <c r="E136" s="6">
        <f>D136/D$140</f>
        <v>0.11570247933884298</v>
      </c>
      <c r="G136" s="1">
        <v>10</v>
      </c>
      <c r="H136" s="6">
        <f>G136/G$140</f>
        <v>0.1</v>
      </c>
      <c r="J136" s="1">
        <v>8</v>
      </c>
      <c r="K136" s="6">
        <f>J136/J$140</f>
        <v>0.09302325581395349</v>
      </c>
      <c r="M136" s="1">
        <v>12</v>
      </c>
      <c r="N136" s="6">
        <f>M136/M$140</f>
        <v>0.07017543859649122</v>
      </c>
      <c r="P136" s="1">
        <v>5</v>
      </c>
      <c r="Q136" s="6">
        <f>P136/P$140</f>
        <v>0.09433962264150944</v>
      </c>
      <c r="S136" s="1">
        <v>10</v>
      </c>
      <c r="T136" s="6">
        <f>S136/S$140</f>
        <v>0.06802721088435375</v>
      </c>
      <c r="V136" s="1">
        <v>13</v>
      </c>
      <c r="W136" s="6">
        <f>V136/V$140</f>
        <v>0.07103825136612021</v>
      </c>
      <c r="Y136" s="1">
        <v>72</v>
      </c>
      <c r="Z136" s="6">
        <f>Y136/Y$140</f>
        <v>0.08362369337979095</v>
      </c>
      <c r="AA136"/>
    </row>
    <row r="137" spans="1:27" ht="12.75">
      <c r="A137" s="21" t="s">
        <v>12</v>
      </c>
      <c r="C137" s="19"/>
      <c r="D137" s="1">
        <v>32</v>
      </c>
      <c r="E137" s="6">
        <f aca="true" t="shared" si="10" ref="E137:H140">D137/D$140</f>
        <v>0.2644628099173554</v>
      </c>
      <c r="G137" s="1">
        <v>30</v>
      </c>
      <c r="H137" s="6">
        <f t="shared" si="10"/>
        <v>0.3</v>
      </c>
      <c r="J137" s="1">
        <v>23</v>
      </c>
      <c r="K137" s="6">
        <f>J137/J$140</f>
        <v>0.26744186046511625</v>
      </c>
      <c r="M137" s="1">
        <v>54</v>
      </c>
      <c r="N137" s="6">
        <f>M137/M$140</f>
        <v>0.3157894736842105</v>
      </c>
      <c r="P137" s="1">
        <v>10</v>
      </c>
      <c r="Q137" s="6">
        <f>P137/P$140</f>
        <v>0.18867924528301888</v>
      </c>
      <c r="S137" s="1">
        <v>40</v>
      </c>
      <c r="T137" s="6">
        <f>S137/S$140</f>
        <v>0.272108843537415</v>
      </c>
      <c r="V137" s="1">
        <v>44</v>
      </c>
      <c r="W137" s="6">
        <f>V137/V$140</f>
        <v>0.24043715846994534</v>
      </c>
      <c r="Y137" s="1">
        <v>233</v>
      </c>
      <c r="Z137" s="6">
        <f>Y137/Y$140</f>
        <v>0.2706155632984901</v>
      </c>
      <c r="AA137"/>
    </row>
    <row r="138" spans="1:27" ht="12.75">
      <c r="A138" s="21" t="s">
        <v>13</v>
      </c>
      <c r="D138" s="1">
        <v>46</v>
      </c>
      <c r="E138" s="6">
        <f t="shared" si="10"/>
        <v>0.38016528925619836</v>
      </c>
      <c r="G138" s="1">
        <v>31</v>
      </c>
      <c r="H138" s="6">
        <f t="shared" si="10"/>
        <v>0.31</v>
      </c>
      <c r="J138" s="1">
        <v>29</v>
      </c>
      <c r="K138" s="6">
        <f>J138/J$140</f>
        <v>0.3372093023255814</v>
      </c>
      <c r="M138" s="1">
        <v>54</v>
      </c>
      <c r="N138" s="6">
        <f>M138/M$140</f>
        <v>0.3157894736842105</v>
      </c>
      <c r="P138" s="1">
        <v>24</v>
      </c>
      <c r="Q138" s="6">
        <f>P138/P$140</f>
        <v>0.4528301886792453</v>
      </c>
      <c r="S138" s="1">
        <v>55</v>
      </c>
      <c r="T138" s="6">
        <f>S138/S$140</f>
        <v>0.3741496598639456</v>
      </c>
      <c r="V138" s="1">
        <v>81</v>
      </c>
      <c r="W138" s="6">
        <f>V138/V$140</f>
        <v>0.4426229508196721</v>
      </c>
      <c r="Y138" s="1">
        <v>320</v>
      </c>
      <c r="Z138" s="6">
        <f>Y138/Y$140</f>
        <v>0.3716608594657375</v>
      </c>
      <c r="AA138"/>
    </row>
    <row r="139" spans="1:27" ht="12.75">
      <c r="A139" s="21" t="s">
        <v>14</v>
      </c>
      <c r="D139" s="1">
        <v>29</v>
      </c>
      <c r="E139" s="6">
        <f t="shared" si="10"/>
        <v>0.2396694214876033</v>
      </c>
      <c r="G139" s="1">
        <v>29</v>
      </c>
      <c r="H139" s="6">
        <f t="shared" si="10"/>
        <v>0.29</v>
      </c>
      <c r="J139" s="1">
        <v>26</v>
      </c>
      <c r="K139" s="6">
        <f>J139/J$140</f>
        <v>0.3023255813953488</v>
      </c>
      <c r="M139" s="1">
        <v>51</v>
      </c>
      <c r="N139" s="6">
        <f>M139/M$140</f>
        <v>0.2982456140350877</v>
      </c>
      <c r="P139" s="1">
        <v>14</v>
      </c>
      <c r="Q139" s="6">
        <f>P139/P$140</f>
        <v>0.2641509433962264</v>
      </c>
      <c r="S139" s="1">
        <v>42</v>
      </c>
      <c r="T139" s="6">
        <f>S139/S$140</f>
        <v>0.2857142857142857</v>
      </c>
      <c r="V139" s="1">
        <v>45</v>
      </c>
      <c r="W139" s="6">
        <f>V139/V$140</f>
        <v>0.2459016393442623</v>
      </c>
      <c r="Y139" s="1">
        <v>236</v>
      </c>
      <c r="Z139" s="6">
        <f>Y139/Y$140</f>
        <v>0.27409988385598144</v>
      </c>
      <c r="AA139"/>
    </row>
    <row r="140" spans="1:27" ht="12.75">
      <c r="A140" s="23" t="s">
        <v>1</v>
      </c>
      <c r="B140" s="15"/>
      <c r="C140" s="16"/>
      <c r="D140" s="16">
        <f>SUM(D136:D139)</f>
        <v>121</v>
      </c>
      <c r="E140" s="17">
        <f t="shared" si="10"/>
        <v>1</v>
      </c>
      <c r="F140" s="16"/>
      <c r="G140" s="16">
        <f>SUM(G136:G139)</f>
        <v>100</v>
      </c>
      <c r="H140" s="17">
        <f t="shared" si="10"/>
        <v>1</v>
      </c>
      <c r="I140" s="16"/>
      <c r="J140" s="16">
        <f>SUM(J136:J139)</f>
        <v>86</v>
      </c>
      <c r="K140" s="17">
        <f>J140/J$140</f>
        <v>1</v>
      </c>
      <c r="L140" s="16"/>
      <c r="M140" s="16">
        <f>SUM(M136:M139)</f>
        <v>171</v>
      </c>
      <c r="N140" s="17">
        <f>M140/M$140</f>
        <v>1</v>
      </c>
      <c r="O140" s="16"/>
      <c r="P140" s="16">
        <f>SUM(P136:P139)</f>
        <v>53</v>
      </c>
      <c r="Q140" s="17">
        <f>P140/P$140</f>
        <v>1</v>
      </c>
      <c r="R140" s="16"/>
      <c r="S140" s="16">
        <f>SUM(S136:S139)</f>
        <v>147</v>
      </c>
      <c r="T140" s="17">
        <f>S140/S$140</f>
        <v>1</v>
      </c>
      <c r="U140" s="16"/>
      <c r="V140" s="16">
        <f>SUM(V136:V139)</f>
        <v>183</v>
      </c>
      <c r="W140" s="17">
        <f>V140/V$140</f>
        <v>1</v>
      </c>
      <c r="X140" s="16"/>
      <c r="Y140" s="16">
        <f>SUM(Y136:Y139)</f>
        <v>861</v>
      </c>
      <c r="Z140" s="17">
        <f>Y140/Y$140</f>
        <v>1</v>
      </c>
      <c r="AA140"/>
    </row>
    <row r="141" spans="5:27" ht="12.75">
      <c r="E141" s="6"/>
      <c r="G141" s="1"/>
      <c r="H141" s="6"/>
      <c r="J141" s="1"/>
      <c r="K141" s="6"/>
      <c r="M141" s="1"/>
      <c r="N141" s="6"/>
      <c r="P141" s="1"/>
      <c r="Q141" s="6"/>
      <c r="S141" s="1"/>
      <c r="T141" s="6"/>
      <c r="V141" s="1"/>
      <c r="W141" s="6"/>
      <c r="Y141" s="1"/>
      <c r="Z141" s="6"/>
      <c r="AA141"/>
    </row>
    <row r="142" spans="1:27" ht="41.25" customHeight="1">
      <c r="A142" s="18" t="s">
        <v>128</v>
      </c>
      <c r="C142" s="14"/>
      <c r="D142" s="37" t="s">
        <v>49</v>
      </c>
      <c r="E142" s="37"/>
      <c r="F142" s="14"/>
      <c r="G142" s="38" t="s">
        <v>53</v>
      </c>
      <c r="H142" s="38"/>
      <c r="I142" s="14"/>
      <c r="J142" s="39" t="s">
        <v>54</v>
      </c>
      <c r="K142" s="39"/>
      <c r="L142" s="14"/>
      <c r="M142" s="40" t="s">
        <v>55</v>
      </c>
      <c r="N142" s="40"/>
      <c r="O142" s="14"/>
      <c r="P142" s="41" t="s">
        <v>52</v>
      </c>
      <c r="Q142" s="41"/>
      <c r="R142" s="14"/>
      <c r="S142" s="42" t="s">
        <v>51</v>
      </c>
      <c r="T142" s="42"/>
      <c r="U142" s="14"/>
      <c r="V142" s="43" t="s">
        <v>50</v>
      </c>
      <c r="W142" s="43"/>
      <c r="X142" s="1"/>
      <c r="Y142" s="44" t="s">
        <v>1</v>
      </c>
      <c r="Z142" s="44"/>
      <c r="AA142"/>
    </row>
    <row r="143" spans="2:27" ht="12.75" customHeight="1">
      <c r="B143" s="3"/>
      <c r="D143" s="7" t="s">
        <v>56</v>
      </c>
      <c r="E143" s="7" t="s">
        <v>57</v>
      </c>
      <c r="G143" s="7" t="s">
        <v>56</v>
      </c>
      <c r="H143" s="7" t="s">
        <v>57</v>
      </c>
      <c r="J143" s="7" t="s">
        <v>56</v>
      </c>
      <c r="K143" s="7" t="s">
        <v>57</v>
      </c>
      <c r="M143" s="7" t="s">
        <v>56</v>
      </c>
      <c r="N143" s="7" t="s">
        <v>57</v>
      </c>
      <c r="P143" s="7" t="s">
        <v>56</v>
      </c>
      <c r="Q143" s="7" t="s">
        <v>57</v>
      </c>
      <c r="S143" s="7" t="s">
        <v>56</v>
      </c>
      <c r="T143" s="7" t="s">
        <v>57</v>
      </c>
      <c r="V143" s="7" t="s">
        <v>56</v>
      </c>
      <c r="W143" s="7" t="s">
        <v>57</v>
      </c>
      <c r="Y143" s="7" t="s">
        <v>56</v>
      </c>
      <c r="Z143" s="7" t="s">
        <v>57</v>
      </c>
      <c r="AA143"/>
    </row>
    <row r="144" spans="1:27" ht="12.75">
      <c r="A144" s="21" t="s">
        <v>11</v>
      </c>
      <c r="D144" s="1">
        <v>23</v>
      </c>
      <c r="E144" s="6">
        <f>D144/D$148</f>
        <v>0.19166666666666668</v>
      </c>
      <c r="G144" s="1">
        <v>20</v>
      </c>
      <c r="H144" s="6">
        <f>G144/G$148</f>
        <v>0.20202020202020202</v>
      </c>
      <c r="J144" s="1">
        <v>27</v>
      </c>
      <c r="K144" s="6">
        <f>J144/J$148</f>
        <v>0.3103448275862069</v>
      </c>
      <c r="M144" s="1">
        <v>33</v>
      </c>
      <c r="N144" s="6">
        <f>M144/M$148</f>
        <v>0.19298245614035087</v>
      </c>
      <c r="P144" s="1">
        <v>8</v>
      </c>
      <c r="Q144" s="6">
        <f>P144/P$148</f>
        <v>0.14814814814814814</v>
      </c>
      <c r="S144" s="1">
        <v>25</v>
      </c>
      <c r="T144" s="6">
        <f>S144/S$148</f>
        <v>0.17123287671232876</v>
      </c>
      <c r="V144" s="1">
        <v>24</v>
      </c>
      <c r="W144" s="6">
        <f>V144/V$148</f>
        <v>0.13186813186813187</v>
      </c>
      <c r="Y144" s="1">
        <v>160</v>
      </c>
      <c r="Z144" s="6">
        <f>Y144/Y$148</f>
        <v>0.18626309662398138</v>
      </c>
      <c r="AA144"/>
    </row>
    <row r="145" spans="1:27" ht="12.75">
      <c r="A145" s="21" t="s">
        <v>12</v>
      </c>
      <c r="D145" s="1">
        <v>37</v>
      </c>
      <c r="E145" s="6">
        <f>D145/D$148</f>
        <v>0.30833333333333335</v>
      </c>
      <c r="G145" s="1">
        <v>34</v>
      </c>
      <c r="H145" s="6">
        <f>G145/G$148</f>
        <v>0.3434343434343434</v>
      </c>
      <c r="J145" s="1">
        <v>23</v>
      </c>
      <c r="K145" s="6">
        <f>J145/J$148</f>
        <v>0.26436781609195403</v>
      </c>
      <c r="M145" s="1">
        <v>40</v>
      </c>
      <c r="N145" s="6">
        <f>M145/M$148</f>
        <v>0.23391812865497075</v>
      </c>
      <c r="P145" s="1">
        <v>18</v>
      </c>
      <c r="Q145" s="6">
        <f>P145/P$148</f>
        <v>0.3333333333333333</v>
      </c>
      <c r="S145" s="1">
        <v>55</v>
      </c>
      <c r="T145" s="6">
        <f>S145/S$148</f>
        <v>0.3767123287671233</v>
      </c>
      <c r="V145" s="1">
        <v>48</v>
      </c>
      <c r="W145" s="6">
        <f>V145/V$148</f>
        <v>0.26373626373626374</v>
      </c>
      <c r="Y145" s="1">
        <v>255</v>
      </c>
      <c r="Z145" s="6">
        <f>Y145/Y$148</f>
        <v>0.2968568102444703</v>
      </c>
      <c r="AA145"/>
    </row>
    <row r="146" spans="1:27" ht="12.75">
      <c r="A146" s="21" t="s">
        <v>13</v>
      </c>
      <c r="D146" s="1">
        <v>41</v>
      </c>
      <c r="E146" s="6">
        <f>D146/D$148</f>
        <v>0.3416666666666667</v>
      </c>
      <c r="G146" s="1">
        <v>22</v>
      </c>
      <c r="H146" s="6">
        <f>G146/G$148</f>
        <v>0.2222222222222222</v>
      </c>
      <c r="J146" s="1">
        <v>21</v>
      </c>
      <c r="K146" s="6">
        <f>J146/J$148</f>
        <v>0.2413793103448276</v>
      </c>
      <c r="M146" s="1">
        <v>47</v>
      </c>
      <c r="N146" s="6">
        <f>M146/M$148</f>
        <v>0.27485380116959063</v>
      </c>
      <c r="P146" s="1">
        <v>18</v>
      </c>
      <c r="Q146" s="6">
        <f>P146/P$148</f>
        <v>0.3333333333333333</v>
      </c>
      <c r="S146" s="1">
        <v>39</v>
      </c>
      <c r="T146" s="6">
        <f>S146/S$148</f>
        <v>0.2671232876712329</v>
      </c>
      <c r="V146" s="1">
        <v>60</v>
      </c>
      <c r="W146" s="6">
        <f>V146/V$148</f>
        <v>0.32967032967032966</v>
      </c>
      <c r="Y146" s="1">
        <v>248</v>
      </c>
      <c r="Z146" s="6">
        <f>Y146/Y$148</f>
        <v>0.28870779976717115</v>
      </c>
      <c r="AA146"/>
    </row>
    <row r="147" spans="1:27" ht="12.75">
      <c r="A147" s="21" t="s">
        <v>14</v>
      </c>
      <c r="D147" s="1">
        <v>19</v>
      </c>
      <c r="E147" s="6">
        <f>D147/D$148</f>
        <v>0.15833333333333333</v>
      </c>
      <c r="G147" s="1">
        <v>23</v>
      </c>
      <c r="H147" s="6">
        <f>G147/G$148</f>
        <v>0.23232323232323232</v>
      </c>
      <c r="J147" s="1">
        <v>16</v>
      </c>
      <c r="K147" s="6">
        <f>J147/J$148</f>
        <v>0.1839080459770115</v>
      </c>
      <c r="M147" s="1">
        <v>51</v>
      </c>
      <c r="N147" s="6">
        <f>M147/M$148</f>
        <v>0.2982456140350877</v>
      </c>
      <c r="P147" s="1">
        <v>10</v>
      </c>
      <c r="Q147" s="6">
        <f>P147/P$148</f>
        <v>0.18518518518518517</v>
      </c>
      <c r="S147" s="1">
        <v>27</v>
      </c>
      <c r="T147" s="6">
        <f>S147/S$148</f>
        <v>0.18493150684931506</v>
      </c>
      <c r="V147" s="1">
        <v>50</v>
      </c>
      <c r="W147" s="6">
        <f>V147/V$148</f>
        <v>0.27472527472527475</v>
      </c>
      <c r="Y147" s="1">
        <v>196</v>
      </c>
      <c r="Z147" s="6">
        <f>Y147/Y$148</f>
        <v>0.2281722933643772</v>
      </c>
      <c r="AA147"/>
    </row>
    <row r="148" spans="1:27" ht="12.75">
      <c r="A148" s="23" t="s">
        <v>1</v>
      </c>
      <c r="B148" s="15"/>
      <c r="C148" s="16"/>
      <c r="D148" s="16">
        <f>SUM(D144:D147)</f>
        <v>120</v>
      </c>
      <c r="E148" s="17">
        <f>D148/D$148</f>
        <v>1</v>
      </c>
      <c r="F148" s="16"/>
      <c r="G148" s="16">
        <f>SUM(G144:G147)</f>
        <v>99</v>
      </c>
      <c r="H148" s="17">
        <f>G148/G$148</f>
        <v>1</v>
      </c>
      <c r="I148" s="16"/>
      <c r="J148" s="16">
        <f>SUM(J144:J147)</f>
        <v>87</v>
      </c>
      <c r="K148" s="17">
        <f>J148/J$148</f>
        <v>1</v>
      </c>
      <c r="L148" s="16"/>
      <c r="M148" s="16">
        <f>SUM(M144:M147)</f>
        <v>171</v>
      </c>
      <c r="N148" s="17">
        <f>M148/M$148</f>
        <v>1</v>
      </c>
      <c r="O148" s="16"/>
      <c r="P148" s="16">
        <f>SUM(P144:P147)</f>
        <v>54</v>
      </c>
      <c r="Q148" s="17">
        <f>P148/P$148</f>
        <v>1</v>
      </c>
      <c r="R148" s="16"/>
      <c r="S148" s="16">
        <f>SUM(S144:S147)</f>
        <v>146</v>
      </c>
      <c r="T148" s="17">
        <f>S148/S$148</f>
        <v>1</v>
      </c>
      <c r="U148" s="16"/>
      <c r="V148" s="16">
        <f>SUM(V144:V147)</f>
        <v>182</v>
      </c>
      <c r="W148" s="17">
        <f>V148/V$148</f>
        <v>1</v>
      </c>
      <c r="X148" s="16"/>
      <c r="Y148" s="16">
        <f>SUM(Y144:Y147)</f>
        <v>859</v>
      </c>
      <c r="Z148" s="17">
        <f>Y148/Y$148</f>
        <v>1</v>
      </c>
      <c r="AA148"/>
    </row>
    <row r="149" spans="5:27" ht="12.75">
      <c r="E149" s="6"/>
      <c r="G149" s="1"/>
      <c r="H149" s="6"/>
      <c r="J149" s="1"/>
      <c r="K149" s="6"/>
      <c r="M149" s="1"/>
      <c r="N149" s="6"/>
      <c r="P149" s="1"/>
      <c r="Q149" s="6"/>
      <c r="S149" s="1"/>
      <c r="T149" s="6"/>
      <c r="V149" s="1"/>
      <c r="W149" s="6"/>
      <c r="Y149" s="1"/>
      <c r="Z149" s="6"/>
      <c r="AA149"/>
    </row>
    <row r="150" spans="1:27" ht="41.25" customHeight="1">
      <c r="A150" s="18" t="s">
        <v>129</v>
      </c>
      <c r="C150" s="14"/>
      <c r="D150" s="37" t="s">
        <v>49</v>
      </c>
      <c r="E150" s="37"/>
      <c r="F150" s="14"/>
      <c r="G150" s="38" t="s">
        <v>53</v>
      </c>
      <c r="H150" s="38"/>
      <c r="I150" s="14"/>
      <c r="J150" s="39" t="s">
        <v>54</v>
      </c>
      <c r="K150" s="39"/>
      <c r="L150" s="14"/>
      <c r="M150" s="40" t="s">
        <v>55</v>
      </c>
      <c r="N150" s="40"/>
      <c r="O150" s="14"/>
      <c r="P150" s="41" t="s">
        <v>52</v>
      </c>
      <c r="Q150" s="41"/>
      <c r="R150" s="14"/>
      <c r="S150" s="42" t="s">
        <v>51</v>
      </c>
      <c r="T150" s="42"/>
      <c r="U150" s="14"/>
      <c r="V150" s="43" t="s">
        <v>50</v>
      </c>
      <c r="W150" s="43"/>
      <c r="X150" s="1"/>
      <c r="Y150" s="44" t="s">
        <v>1</v>
      </c>
      <c r="Z150" s="44"/>
      <c r="AA150"/>
    </row>
    <row r="151" spans="4:27" ht="12.75" customHeight="1">
      <c r="D151" s="7" t="s">
        <v>56</v>
      </c>
      <c r="E151" s="7" t="s">
        <v>57</v>
      </c>
      <c r="G151" s="7" t="s">
        <v>56</v>
      </c>
      <c r="H151" s="7" t="s">
        <v>57</v>
      </c>
      <c r="J151" s="7" t="s">
        <v>56</v>
      </c>
      <c r="K151" s="7" t="s">
        <v>57</v>
      </c>
      <c r="M151" s="7" t="s">
        <v>56</v>
      </c>
      <c r="N151" s="7" t="s">
        <v>57</v>
      </c>
      <c r="P151" s="7" t="s">
        <v>56</v>
      </c>
      <c r="Q151" s="7" t="s">
        <v>57</v>
      </c>
      <c r="S151" s="7" t="s">
        <v>56</v>
      </c>
      <c r="T151" s="7" t="s">
        <v>57</v>
      </c>
      <c r="V151" s="7" t="s">
        <v>56</v>
      </c>
      <c r="W151" s="7" t="s">
        <v>57</v>
      </c>
      <c r="Y151" s="7" t="s">
        <v>56</v>
      </c>
      <c r="Z151" s="7" t="s">
        <v>57</v>
      </c>
      <c r="AA151"/>
    </row>
    <row r="152" spans="1:27" ht="12.75">
      <c r="A152" s="21" t="s">
        <v>11</v>
      </c>
      <c r="D152" s="1">
        <v>18</v>
      </c>
      <c r="E152" s="6">
        <f>D152/D$156</f>
        <v>0.1487603305785124</v>
      </c>
      <c r="G152" s="1">
        <v>21</v>
      </c>
      <c r="H152" s="6">
        <f>G152/G$156</f>
        <v>0.21</v>
      </c>
      <c r="J152" s="1">
        <v>16</v>
      </c>
      <c r="K152" s="6">
        <f>J152/J$156</f>
        <v>0.1839080459770115</v>
      </c>
      <c r="M152" s="1">
        <v>24</v>
      </c>
      <c r="N152" s="6">
        <f>M152/M$156</f>
        <v>0.13872832369942195</v>
      </c>
      <c r="P152" s="1">
        <v>6</v>
      </c>
      <c r="Q152" s="6">
        <f>P152/P$156</f>
        <v>0.10909090909090909</v>
      </c>
      <c r="S152" s="1">
        <v>28</v>
      </c>
      <c r="T152" s="6">
        <f>S152/S$156</f>
        <v>0.1891891891891892</v>
      </c>
      <c r="V152" s="1">
        <v>17</v>
      </c>
      <c r="W152" s="6">
        <f>V152/V$156</f>
        <v>0.09239130434782608</v>
      </c>
      <c r="Y152" s="1">
        <v>130</v>
      </c>
      <c r="Z152" s="6">
        <f>Y152/Y$156</f>
        <v>0.1497695852534562</v>
      </c>
      <c r="AA152"/>
    </row>
    <row r="153" spans="1:27" ht="12.75">
      <c r="A153" s="21" t="s">
        <v>12</v>
      </c>
      <c r="D153" s="1">
        <v>41</v>
      </c>
      <c r="E153" s="6">
        <f>D153/D$156</f>
        <v>0.33884297520661155</v>
      </c>
      <c r="G153" s="1">
        <v>34</v>
      </c>
      <c r="H153" s="6">
        <f>G153/G$156</f>
        <v>0.34</v>
      </c>
      <c r="J153" s="1">
        <v>43</v>
      </c>
      <c r="K153" s="6">
        <f>J153/J$156</f>
        <v>0.4942528735632184</v>
      </c>
      <c r="M153" s="1">
        <v>52</v>
      </c>
      <c r="N153" s="6">
        <f>M153/M$156</f>
        <v>0.30057803468208094</v>
      </c>
      <c r="P153" s="1">
        <v>20</v>
      </c>
      <c r="Q153" s="6">
        <f>P153/P$156</f>
        <v>0.36363636363636365</v>
      </c>
      <c r="S153" s="1">
        <v>48</v>
      </c>
      <c r="T153" s="6">
        <f>S153/S$156</f>
        <v>0.32432432432432434</v>
      </c>
      <c r="V153" s="1">
        <v>67</v>
      </c>
      <c r="W153" s="6">
        <f>V153/V$156</f>
        <v>0.3641304347826087</v>
      </c>
      <c r="Y153" s="1">
        <v>305</v>
      </c>
      <c r="Z153" s="6">
        <f>Y153/Y$156</f>
        <v>0.3513824884792627</v>
      </c>
      <c r="AA153"/>
    </row>
    <row r="154" spans="1:27" ht="12.75">
      <c r="A154" s="21" t="s">
        <v>13</v>
      </c>
      <c r="D154" s="1">
        <v>37</v>
      </c>
      <c r="E154" s="6">
        <f>D154/D$156</f>
        <v>0.30578512396694213</v>
      </c>
      <c r="G154" s="1">
        <v>26</v>
      </c>
      <c r="H154" s="6">
        <f>G154/G$156</f>
        <v>0.26</v>
      </c>
      <c r="J154" s="1">
        <v>19</v>
      </c>
      <c r="K154" s="6">
        <f>J154/J$156</f>
        <v>0.21839080459770116</v>
      </c>
      <c r="M154" s="1">
        <v>55</v>
      </c>
      <c r="N154" s="6">
        <f>M154/M$156</f>
        <v>0.3179190751445087</v>
      </c>
      <c r="P154" s="1">
        <v>18</v>
      </c>
      <c r="Q154" s="6">
        <f>P154/P$156</f>
        <v>0.32727272727272727</v>
      </c>
      <c r="S154" s="1">
        <v>49</v>
      </c>
      <c r="T154" s="6">
        <f>S154/S$156</f>
        <v>0.3310810810810811</v>
      </c>
      <c r="V154" s="1">
        <v>61</v>
      </c>
      <c r="W154" s="6">
        <f>V154/V$156</f>
        <v>0.33152173913043476</v>
      </c>
      <c r="Y154" s="1">
        <v>265</v>
      </c>
      <c r="Z154" s="6">
        <f>Y154/Y$156</f>
        <v>0.3052995391705069</v>
      </c>
      <c r="AA154"/>
    </row>
    <row r="155" spans="1:27" ht="12.75">
      <c r="A155" s="21" t="s">
        <v>14</v>
      </c>
      <c r="D155" s="1">
        <v>25</v>
      </c>
      <c r="E155" s="6">
        <f>D155/D$156</f>
        <v>0.2066115702479339</v>
      </c>
      <c r="G155" s="1">
        <v>19</v>
      </c>
      <c r="H155" s="6">
        <f>G155/G$156</f>
        <v>0.19</v>
      </c>
      <c r="J155" s="1">
        <v>9</v>
      </c>
      <c r="K155" s="6">
        <f>J155/J$156</f>
        <v>0.10344827586206896</v>
      </c>
      <c r="M155" s="1">
        <v>42</v>
      </c>
      <c r="N155" s="6">
        <f>M155/M$156</f>
        <v>0.24277456647398843</v>
      </c>
      <c r="P155" s="1">
        <v>11</v>
      </c>
      <c r="Q155" s="6">
        <f>P155/P$156</f>
        <v>0.2</v>
      </c>
      <c r="S155" s="1">
        <v>23</v>
      </c>
      <c r="T155" s="6">
        <f>S155/S$156</f>
        <v>0.1554054054054054</v>
      </c>
      <c r="V155" s="1">
        <v>39</v>
      </c>
      <c r="W155" s="6">
        <f>V155/V$156</f>
        <v>0.21195652173913043</v>
      </c>
      <c r="Y155" s="1">
        <v>168</v>
      </c>
      <c r="Z155" s="6">
        <f>Y155/Y$156</f>
        <v>0.1935483870967742</v>
      </c>
      <c r="AA155"/>
    </row>
    <row r="156" spans="1:27" ht="12.75">
      <c r="A156" s="23" t="s">
        <v>1</v>
      </c>
      <c r="B156" s="15"/>
      <c r="C156" s="16"/>
      <c r="D156" s="16">
        <f>SUM(D152:D155)</f>
        <v>121</v>
      </c>
      <c r="E156" s="17">
        <f>D156/D$156</f>
        <v>1</v>
      </c>
      <c r="F156" s="16"/>
      <c r="G156" s="16">
        <f>SUM(G152:G155)</f>
        <v>100</v>
      </c>
      <c r="H156" s="17">
        <f>G156/G$156</f>
        <v>1</v>
      </c>
      <c r="I156" s="16"/>
      <c r="J156" s="16">
        <f>SUM(J152:J155)</f>
        <v>87</v>
      </c>
      <c r="K156" s="17">
        <f>J156/J$156</f>
        <v>1</v>
      </c>
      <c r="L156" s="16"/>
      <c r="M156" s="16">
        <f>SUM(M152:M155)</f>
        <v>173</v>
      </c>
      <c r="N156" s="17">
        <f>M156/M$156</f>
        <v>1</v>
      </c>
      <c r="O156" s="16"/>
      <c r="P156" s="16">
        <f>SUM(P152:P155)</f>
        <v>55</v>
      </c>
      <c r="Q156" s="17">
        <f>P156/P$156</f>
        <v>1</v>
      </c>
      <c r="R156" s="16"/>
      <c r="S156" s="16">
        <f>SUM(S152:S155)</f>
        <v>148</v>
      </c>
      <c r="T156" s="17">
        <f>S156/S$156</f>
        <v>1</v>
      </c>
      <c r="U156" s="16"/>
      <c r="V156" s="16">
        <f>SUM(V152:V155)</f>
        <v>184</v>
      </c>
      <c r="W156" s="17">
        <f>V156/V$156</f>
        <v>1</v>
      </c>
      <c r="X156" s="16"/>
      <c r="Y156" s="16">
        <f>SUM(Y152:Y155)</f>
        <v>868</v>
      </c>
      <c r="Z156" s="17">
        <f>Y156/Y$156</f>
        <v>1</v>
      </c>
      <c r="AA156"/>
    </row>
    <row r="157" spans="5:27" ht="12.75">
      <c r="E157" s="6"/>
      <c r="G157" s="1"/>
      <c r="H157" s="6"/>
      <c r="J157" s="1"/>
      <c r="K157" s="6"/>
      <c r="M157" s="1"/>
      <c r="N157" s="6"/>
      <c r="P157" s="1"/>
      <c r="Q157" s="6"/>
      <c r="S157" s="1"/>
      <c r="T157" s="6"/>
      <c r="V157" s="1"/>
      <c r="W157" s="6"/>
      <c r="Y157" s="1"/>
      <c r="Z157" s="6"/>
      <c r="AA157"/>
    </row>
    <row r="158" spans="1:27" ht="41.25" customHeight="1">
      <c r="A158" s="18" t="s">
        <v>130</v>
      </c>
      <c r="C158" s="14"/>
      <c r="D158" s="37" t="s">
        <v>49</v>
      </c>
      <c r="E158" s="37"/>
      <c r="F158" s="14"/>
      <c r="G158" s="38" t="s">
        <v>53</v>
      </c>
      <c r="H158" s="38"/>
      <c r="I158" s="14"/>
      <c r="J158" s="39" t="s">
        <v>54</v>
      </c>
      <c r="K158" s="39"/>
      <c r="L158" s="14"/>
      <c r="M158" s="40" t="s">
        <v>55</v>
      </c>
      <c r="N158" s="40"/>
      <c r="O158" s="14"/>
      <c r="P158" s="41" t="s">
        <v>52</v>
      </c>
      <c r="Q158" s="41"/>
      <c r="R158" s="14"/>
      <c r="S158" s="42" t="s">
        <v>51</v>
      </c>
      <c r="T158" s="42"/>
      <c r="U158" s="14"/>
      <c r="V158" s="43" t="s">
        <v>50</v>
      </c>
      <c r="W158" s="43"/>
      <c r="X158" s="1"/>
      <c r="Y158" s="44" t="s">
        <v>1</v>
      </c>
      <c r="Z158" s="44"/>
      <c r="AA158"/>
    </row>
    <row r="159" spans="4:27" ht="12.75" customHeight="1">
      <c r="D159" s="7" t="s">
        <v>56</v>
      </c>
      <c r="E159" s="7" t="s">
        <v>57</v>
      </c>
      <c r="G159" s="7" t="s">
        <v>56</v>
      </c>
      <c r="H159" s="7" t="s">
        <v>57</v>
      </c>
      <c r="J159" s="7" t="s">
        <v>56</v>
      </c>
      <c r="K159" s="7" t="s">
        <v>57</v>
      </c>
      <c r="M159" s="7" t="s">
        <v>56</v>
      </c>
      <c r="N159" s="7" t="s">
        <v>57</v>
      </c>
      <c r="P159" s="7" t="s">
        <v>56</v>
      </c>
      <c r="Q159" s="7" t="s">
        <v>57</v>
      </c>
      <c r="S159" s="7" t="s">
        <v>56</v>
      </c>
      <c r="T159" s="7" t="s">
        <v>57</v>
      </c>
      <c r="V159" s="7" t="s">
        <v>56</v>
      </c>
      <c r="W159" s="7" t="s">
        <v>57</v>
      </c>
      <c r="Y159" s="7" t="s">
        <v>56</v>
      </c>
      <c r="Z159" s="7" t="s">
        <v>57</v>
      </c>
      <c r="AA159"/>
    </row>
    <row r="160" spans="1:27" ht="12.75">
      <c r="A160" s="21" t="s">
        <v>11</v>
      </c>
      <c r="D160" s="1">
        <v>9</v>
      </c>
      <c r="E160" s="6">
        <f>D160/D$164</f>
        <v>0.075</v>
      </c>
      <c r="G160" s="1">
        <v>19</v>
      </c>
      <c r="H160" s="6">
        <f>G160/G$164</f>
        <v>0.19</v>
      </c>
      <c r="J160" s="1">
        <v>6</v>
      </c>
      <c r="K160" s="6">
        <f>J160/J$164</f>
        <v>0.06896551724137931</v>
      </c>
      <c r="M160" s="1">
        <v>30</v>
      </c>
      <c r="N160" s="6">
        <f>M160/M$164</f>
        <v>0.17341040462427745</v>
      </c>
      <c r="P160" s="1">
        <v>9</v>
      </c>
      <c r="Q160" s="6">
        <f>P160/P$164</f>
        <v>0.16363636363636364</v>
      </c>
      <c r="S160" s="1">
        <v>17</v>
      </c>
      <c r="T160" s="6">
        <f>S160/S$164</f>
        <v>0.11486486486486487</v>
      </c>
      <c r="V160" s="1">
        <v>19</v>
      </c>
      <c r="W160" s="6">
        <f>V160/V$164</f>
        <v>0.10326086956521739</v>
      </c>
      <c r="Y160" s="1">
        <v>109</v>
      </c>
      <c r="Z160" s="6">
        <f>Y160/Y$164</f>
        <v>0.12572087658592848</v>
      </c>
      <c r="AA160"/>
    </row>
    <row r="161" spans="1:27" ht="12.75">
      <c r="A161" s="21" t="s">
        <v>12</v>
      </c>
      <c r="D161" s="1">
        <v>36</v>
      </c>
      <c r="E161" s="6">
        <f aca="true" t="shared" si="11" ref="E161:H164">D161/D$164</f>
        <v>0.3</v>
      </c>
      <c r="G161" s="1">
        <v>36</v>
      </c>
      <c r="H161" s="6">
        <f t="shared" si="11"/>
        <v>0.36</v>
      </c>
      <c r="J161" s="1">
        <v>27</v>
      </c>
      <c r="K161" s="6">
        <f>J161/J$164</f>
        <v>0.3103448275862069</v>
      </c>
      <c r="M161" s="1">
        <v>66</v>
      </c>
      <c r="N161" s="6">
        <f>M161/M$164</f>
        <v>0.3815028901734104</v>
      </c>
      <c r="P161" s="1">
        <v>15</v>
      </c>
      <c r="Q161" s="6">
        <f>P161/P$164</f>
        <v>0.2727272727272727</v>
      </c>
      <c r="S161" s="1">
        <v>58</v>
      </c>
      <c r="T161" s="6">
        <f>S161/S$164</f>
        <v>0.3918918918918919</v>
      </c>
      <c r="V161" s="1">
        <v>61</v>
      </c>
      <c r="W161" s="6">
        <f>V161/V$164</f>
        <v>0.33152173913043476</v>
      </c>
      <c r="Y161" s="1">
        <v>299</v>
      </c>
      <c r="Z161" s="6">
        <f>Y161/Y$164</f>
        <v>0.34486735870818913</v>
      </c>
      <c r="AA161"/>
    </row>
    <row r="162" spans="1:27" ht="12.75">
      <c r="A162" s="21" t="s">
        <v>13</v>
      </c>
      <c r="D162" s="1">
        <v>44</v>
      </c>
      <c r="E162" s="6">
        <f t="shared" si="11"/>
        <v>0.36666666666666664</v>
      </c>
      <c r="G162" s="1">
        <v>29</v>
      </c>
      <c r="H162" s="6">
        <f t="shared" si="11"/>
        <v>0.29</v>
      </c>
      <c r="J162" s="1">
        <v>28</v>
      </c>
      <c r="K162" s="6">
        <f>J162/J$164</f>
        <v>0.3218390804597701</v>
      </c>
      <c r="M162" s="1">
        <v>41</v>
      </c>
      <c r="N162" s="6">
        <f>M162/M$164</f>
        <v>0.23699421965317918</v>
      </c>
      <c r="P162" s="1">
        <v>20</v>
      </c>
      <c r="Q162" s="6">
        <f>P162/P$164</f>
        <v>0.36363636363636365</v>
      </c>
      <c r="S162" s="1">
        <v>45</v>
      </c>
      <c r="T162" s="6">
        <f>S162/S$164</f>
        <v>0.30405405405405406</v>
      </c>
      <c r="V162" s="1">
        <v>78</v>
      </c>
      <c r="W162" s="6">
        <f>V162/V$164</f>
        <v>0.42391304347826086</v>
      </c>
      <c r="Y162" s="1">
        <v>285</v>
      </c>
      <c r="Z162" s="6">
        <f>Y162/Y$164</f>
        <v>0.328719723183391</v>
      </c>
      <c r="AA162"/>
    </row>
    <row r="163" spans="1:27" ht="12.75">
      <c r="A163" s="21" t="s">
        <v>14</v>
      </c>
      <c r="D163" s="1">
        <v>31</v>
      </c>
      <c r="E163" s="6">
        <f t="shared" si="11"/>
        <v>0.25833333333333336</v>
      </c>
      <c r="G163" s="1">
        <v>16</v>
      </c>
      <c r="H163" s="6">
        <f t="shared" si="11"/>
        <v>0.16</v>
      </c>
      <c r="J163" s="1">
        <v>26</v>
      </c>
      <c r="K163" s="6">
        <f>J163/J$164</f>
        <v>0.2988505747126437</v>
      </c>
      <c r="M163" s="1">
        <v>36</v>
      </c>
      <c r="N163" s="6">
        <f>M163/M$164</f>
        <v>0.20809248554913296</v>
      </c>
      <c r="P163" s="1">
        <v>11</v>
      </c>
      <c r="Q163" s="6">
        <f>P163/P$164</f>
        <v>0.2</v>
      </c>
      <c r="S163" s="1">
        <v>28</v>
      </c>
      <c r="T163" s="6">
        <f>S163/S$164</f>
        <v>0.1891891891891892</v>
      </c>
      <c r="V163" s="1">
        <v>26</v>
      </c>
      <c r="W163" s="6">
        <f>V163/V$164</f>
        <v>0.14130434782608695</v>
      </c>
      <c r="Y163" s="1">
        <v>174</v>
      </c>
      <c r="Z163" s="6">
        <f>Y163/Y$164</f>
        <v>0.20069204152249134</v>
      </c>
      <c r="AA163"/>
    </row>
    <row r="164" spans="1:27" ht="12.75">
      <c r="A164" s="23" t="s">
        <v>1</v>
      </c>
      <c r="B164" s="15"/>
      <c r="C164" s="16"/>
      <c r="D164" s="16">
        <f>SUM(D160:D163)</f>
        <v>120</v>
      </c>
      <c r="E164" s="17">
        <f t="shared" si="11"/>
        <v>1</v>
      </c>
      <c r="F164" s="16"/>
      <c r="G164" s="16">
        <f>SUM(G160:G163)</f>
        <v>100</v>
      </c>
      <c r="H164" s="17">
        <f t="shared" si="11"/>
        <v>1</v>
      </c>
      <c r="I164" s="16"/>
      <c r="J164" s="16">
        <f>SUM(J160:J163)</f>
        <v>87</v>
      </c>
      <c r="K164" s="17">
        <f>J164/J$164</f>
        <v>1</v>
      </c>
      <c r="L164" s="16"/>
      <c r="M164" s="16">
        <f>SUM(M160:M163)</f>
        <v>173</v>
      </c>
      <c r="N164" s="17">
        <f>M164/M$164</f>
        <v>1</v>
      </c>
      <c r="O164" s="16"/>
      <c r="P164" s="16">
        <f>SUM(P160:P163)</f>
        <v>55</v>
      </c>
      <c r="Q164" s="17">
        <f>P164/P$164</f>
        <v>1</v>
      </c>
      <c r="R164" s="16"/>
      <c r="S164" s="16">
        <f>SUM(S160:S163)</f>
        <v>148</v>
      </c>
      <c r="T164" s="17">
        <f>S164/S$164</f>
        <v>1</v>
      </c>
      <c r="U164" s="16"/>
      <c r="V164" s="16">
        <f>SUM(V160:V163)</f>
        <v>184</v>
      </c>
      <c r="W164" s="17">
        <f>V164/V$164</f>
        <v>1</v>
      </c>
      <c r="X164" s="16"/>
      <c r="Y164" s="16">
        <f>SUM(Y160:Y163)</f>
        <v>867</v>
      </c>
      <c r="Z164" s="17">
        <f>Y164/Y$164</f>
        <v>1</v>
      </c>
      <c r="AA164"/>
    </row>
    <row r="165" spans="5:27" ht="12.75">
      <c r="E165" s="6"/>
      <c r="G165" s="1"/>
      <c r="H165" s="6"/>
      <c r="J165" s="1"/>
      <c r="K165" s="6"/>
      <c r="M165" s="1"/>
      <c r="N165" s="6"/>
      <c r="P165" s="1"/>
      <c r="Q165" s="6"/>
      <c r="S165" s="1"/>
      <c r="T165" s="6"/>
      <c r="V165" s="1"/>
      <c r="W165" s="6"/>
      <c r="Y165" s="1"/>
      <c r="Z165" s="6"/>
      <c r="AA165"/>
    </row>
    <row r="166" spans="1:27" ht="41.25" customHeight="1">
      <c r="A166" s="18" t="s">
        <v>131</v>
      </c>
      <c r="C166" s="14"/>
      <c r="D166" s="37" t="s">
        <v>49</v>
      </c>
      <c r="E166" s="37"/>
      <c r="F166" s="14"/>
      <c r="G166" s="38" t="s">
        <v>53</v>
      </c>
      <c r="H166" s="38"/>
      <c r="I166" s="14"/>
      <c r="J166" s="39" t="s">
        <v>54</v>
      </c>
      <c r="K166" s="39"/>
      <c r="L166" s="14"/>
      <c r="M166" s="40" t="s">
        <v>55</v>
      </c>
      <c r="N166" s="40"/>
      <c r="O166" s="14"/>
      <c r="P166" s="41" t="s">
        <v>52</v>
      </c>
      <c r="Q166" s="41"/>
      <c r="R166" s="14"/>
      <c r="S166" s="42" t="s">
        <v>51</v>
      </c>
      <c r="T166" s="42"/>
      <c r="U166" s="14"/>
      <c r="V166" s="43" t="s">
        <v>50</v>
      </c>
      <c r="W166" s="43"/>
      <c r="X166" s="1"/>
      <c r="Y166" s="44" t="s">
        <v>1</v>
      </c>
      <c r="Z166" s="44"/>
      <c r="AA166"/>
    </row>
    <row r="167" spans="4:27" ht="12.75" customHeight="1">
      <c r="D167" s="7" t="s">
        <v>56</v>
      </c>
      <c r="E167" s="7" t="s">
        <v>57</v>
      </c>
      <c r="G167" s="7" t="s">
        <v>56</v>
      </c>
      <c r="H167" s="7" t="s">
        <v>57</v>
      </c>
      <c r="J167" s="7" t="s">
        <v>56</v>
      </c>
      <c r="K167" s="7" t="s">
        <v>57</v>
      </c>
      <c r="M167" s="7" t="s">
        <v>56</v>
      </c>
      <c r="N167" s="7" t="s">
        <v>57</v>
      </c>
      <c r="P167" s="7" t="s">
        <v>56</v>
      </c>
      <c r="Q167" s="7" t="s">
        <v>57</v>
      </c>
      <c r="S167" s="7" t="s">
        <v>56</v>
      </c>
      <c r="T167" s="7" t="s">
        <v>57</v>
      </c>
      <c r="V167" s="7" t="s">
        <v>56</v>
      </c>
      <c r="W167" s="7" t="s">
        <v>57</v>
      </c>
      <c r="Y167" s="7" t="s">
        <v>56</v>
      </c>
      <c r="Z167" s="7" t="s">
        <v>57</v>
      </c>
      <c r="AA167"/>
    </row>
    <row r="168" spans="1:27" ht="12.75">
      <c r="A168" s="21" t="s">
        <v>11</v>
      </c>
      <c r="D168" s="1">
        <v>24</v>
      </c>
      <c r="E168" s="6">
        <f>D168/D$172</f>
        <v>0.19834710743801653</v>
      </c>
      <c r="G168" s="1">
        <v>34</v>
      </c>
      <c r="H168" s="6">
        <f>G168/G$172</f>
        <v>0.34</v>
      </c>
      <c r="J168" s="1">
        <v>26</v>
      </c>
      <c r="K168" s="6">
        <f>J168/J$172</f>
        <v>0.2988505747126437</v>
      </c>
      <c r="M168" s="1">
        <v>46</v>
      </c>
      <c r="N168" s="6">
        <f>M168/M$172</f>
        <v>0.2658959537572254</v>
      </c>
      <c r="P168" s="1">
        <v>7</v>
      </c>
      <c r="Q168" s="6">
        <f>P168/P$172</f>
        <v>0.12727272727272726</v>
      </c>
      <c r="S168" s="1">
        <v>40</v>
      </c>
      <c r="T168" s="6">
        <f>S168/S$172</f>
        <v>0.2702702702702703</v>
      </c>
      <c r="V168" s="1">
        <v>31</v>
      </c>
      <c r="W168" s="6">
        <f>V168/V$172</f>
        <v>0.16939890710382513</v>
      </c>
      <c r="Y168" s="1">
        <v>208</v>
      </c>
      <c r="Z168" s="6">
        <f>Y168/Y$172</f>
        <v>0.23990772779700115</v>
      </c>
      <c r="AA168"/>
    </row>
    <row r="169" spans="1:27" ht="12.75">
      <c r="A169" s="21" t="s">
        <v>12</v>
      </c>
      <c r="D169" s="1">
        <v>34</v>
      </c>
      <c r="E169" s="6">
        <f aca="true" t="shared" si="12" ref="E169:H172">D169/D$172</f>
        <v>0.2809917355371901</v>
      </c>
      <c r="G169" s="1">
        <v>24</v>
      </c>
      <c r="H169" s="6">
        <f t="shared" si="12"/>
        <v>0.24</v>
      </c>
      <c r="J169" s="1">
        <v>28</v>
      </c>
      <c r="K169" s="6">
        <f>J169/J$172</f>
        <v>0.3218390804597701</v>
      </c>
      <c r="M169" s="1">
        <v>55</v>
      </c>
      <c r="N169" s="6">
        <f>M169/M$172</f>
        <v>0.3179190751445087</v>
      </c>
      <c r="P169" s="1">
        <v>17</v>
      </c>
      <c r="Q169" s="6">
        <f>P169/P$172</f>
        <v>0.3090909090909091</v>
      </c>
      <c r="S169" s="1">
        <v>52</v>
      </c>
      <c r="T169" s="6">
        <f>S169/S$172</f>
        <v>0.35135135135135137</v>
      </c>
      <c r="V169" s="1">
        <v>54</v>
      </c>
      <c r="W169" s="6">
        <f>V169/V$172</f>
        <v>0.29508196721311475</v>
      </c>
      <c r="Y169" s="1">
        <v>264</v>
      </c>
      <c r="Z169" s="6">
        <f>Y169/Y$172</f>
        <v>0.3044982698961938</v>
      </c>
      <c r="AA169"/>
    </row>
    <row r="170" spans="1:27" ht="12.75">
      <c r="A170" s="21" t="s">
        <v>13</v>
      </c>
      <c r="D170" s="1">
        <v>41</v>
      </c>
      <c r="E170" s="6">
        <f t="shared" si="12"/>
        <v>0.33884297520661155</v>
      </c>
      <c r="G170" s="1">
        <v>22</v>
      </c>
      <c r="H170" s="6">
        <f t="shared" si="12"/>
        <v>0.22</v>
      </c>
      <c r="J170" s="1">
        <v>20</v>
      </c>
      <c r="K170" s="6">
        <f>J170/J$172</f>
        <v>0.22988505747126436</v>
      </c>
      <c r="M170" s="1">
        <v>31</v>
      </c>
      <c r="N170" s="6">
        <f>M170/M$172</f>
        <v>0.1791907514450867</v>
      </c>
      <c r="P170" s="1">
        <v>18</v>
      </c>
      <c r="Q170" s="6">
        <f>P170/P$172</f>
        <v>0.32727272727272727</v>
      </c>
      <c r="S170" s="1">
        <v>30</v>
      </c>
      <c r="T170" s="6">
        <f>S170/S$172</f>
        <v>0.20270270270270271</v>
      </c>
      <c r="V170" s="1">
        <v>64</v>
      </c>
      <c r="W170" s="6">
        <f>V170/V$172</f>
        <v>0.34972677595628415</v>
      </c>
      <c r="Y170" s="1">
        <v>226</v>
      </c>
      <c r="Z170" s="6">
        <f>Y170/Y$172</f>
        <v>0.2606689734717416</v>
      </c>
      <c r="AA170"/>
    </row>
    <row r="171" spans="1:27" ht="12.75">
      <c r="A171" s="21" t="s">
        <v>14</v>
      </c>
      <c r="D171" s="1">
        <v>22</v>
      </c>
      <c r="E171" s="6">
        <f t="shared" si="12"/>
        <v>0.18181818181818182</v>
      </c>
      <c r="G171" s="1">
        <v>20</v>
      </c>
      <c r="H171" s="6">
        <f t="shared" si="12"/>
        <v>0.2</v>
      </c>
      <c r="J171" s="1">
        <v>13</v>
      </c>
      <c r="K171" s="6">
        <f>J171/J$172</f>
        <v>0.14942528735632185</v>
      </c>
      <c r="M171" s="1">
        <v>41</v>
      </c>
      <c r="N171" s="6">
        <f>M171/M$172</f>
        <v>0.23699421965317918</v>
      </c>
      <c r="P171" s="1">
        <v>13</v>
      </c>
      <c r="Q171" s="6">
        <f>P171/P$172</f>
        <v>0.23636363636363636</v>
      </c>
      <c r="S171" s="1">
        <v>26</v>
      </c>
      <c r="T171" s="6">
        <f>S171/S$172</f>
        <v>0.17567567567567569</v>
      </c>
      <c r="V171" s="1">
        <v>34</v>
      </c>
      <c r="W171" s="6">
        <f>V171/V$172</f>
        <v>0.18579234972677597</v>
      </c>
      <c r="Y171" s="1">
        <v>169</v>
      </c>
      <c r="Z171" s="6">
        <f>Y171/Y$172</f>
        <v>0.19492502883506344</v>
      </c>
      <c r="AA171"/>
    </row>
    <row r="172" spans="1:27" ht="12.75">
      <c r="A172" s="23" t="s">
        <v>1</v>
      </c>
      <c r="B172" s="15"/>
      <c r="C172" s="16"/>
      <c r="D172" s="16">
        <f>SUM(D168:D171)</f>
        <v>121</v>
      </c>
      <c r="E172" s="17">
        <f t="shared" si="12"/>
        <v>1</v>
      </c>
      <c r="F172" s="16"/>
      <c r="G172" s="16">
        <f>SUM(G168:G171)</f>
        <v>100</v>
      </c>
      <c r="H172" s="17">
        <f t="shared" si="12"/>
        <v>1</v>
      </c>
      <c r="I172" s="16"/>
      <c r="J172" s="16">
        <f>SUM(J168:J171)</f>
        <v>87</v>
      </c>
      <c r="K172" s="17">
        <f>J172/J$172</f>
        <v>1</v>
      </c>
      <c r="L172" s="16"/>
      <c r="M172" s="16">
        <f>SUM(M168:M171)</f>
        <v>173</v>
      </c>
      <c r="N172" s="17">
        <f>M172/M$172</f>
        <v>1</v>
      </c>
      <c r="O172" s="16"/>
      <c r="P172" s="16">
        <f>SUM(P168:P171)</f>
        <v>55</v>
      </c>
      <c r="Q172" s="17">
        <f>P172/P$172</f>
        <v>1</v>
      </c>
      <c r="R172" s="16"/>
      <c r="S172" s="16">
        <f>SUM(S168:S171)</f>
        <v>148</v>
      </c>
      <c r="T172" s="17">
        <f>S172/S$172</f>
        <v>1</v>
      </c>
      <c r="U172" s="16"/>
      <c r="V172" s="16">
        <f>SUM(V168:V171)</f>
        <v>183</v>
      </c>
      <c r="W172" s="17">
        <f>V172/V$172</f>
        <v>1</v>
      </c>
      <c r="X172" s="16"/>
      <c r="Y172" s="16">
        <f>SUM(Y168:Y171)</f>
        <v>867</v>
      </c>
      <c r="Z172" s="17">
        <f>Y172/Y$172</f>
        <v>1</v>
      </c>
      <c r="AA172"/>
    </row>
    <row r="173" spans="5:27" ht="12.75">
      <c r="E173" s="6"/>
      <c r="G173" s="1"/>
      <c r="H173" s="6"/>
      <c r="J173" s="1"/>
      <c r="K173" s="6"/>
      <c r="M173" s="1"/>
      <c r="N173" s="6"/>
      <c r="P173" s="1"/>
      <c r="Q173" s="6"/>
      <c r="S173" s="1"/>
      <c r="T173" s="6"/>
      <c r="V173" s="1"/>
      <c r="W173" s="6"/>
      <c r="Y173" s="1"/>
      <c r="Z173" s="6"/>
      <c r="AA173"/>
    </row>
    <row r="174" spans="1:27" ht="41.25" customHeight="1">
      <c r="A174" s="18" t="s">
        <v>132</v>
      </c>
      <c r="C174" s="14"/>
      <c r="D174" s="37" t="s">
        <v>49</v>
      </c>
      <c r="E174" s="37"/>
      <c r="F174" s="14"/>
      <c r="G174" s="38" t="s">
        <v>53</v>
      </c>
      <c r="H174" s="38"/>
      <c r="I174" s="14"/>
      <c r="J174" s="39" t="s">
        <v>54</v>
      </c>
      <c r="K174" s="39"/>
      <c r="L174" s="14"/>
      <c r="M174" s="40" t="s">
        <v>55</v>
      </c>
      <c r="N174" s="40"/>
      <c r="O174" s="14"/>
      <c r="P174" s="41" t="s">
        <v>52</v>
      </c>
      <c r="Q174" s="41"/>
      <c r="R174" s="14"/>
      <c r="S174" s="42" t="s">
        <v>51</v>
      </c>
      <c r="T174" s="42"/>
      <c r="U174" s="14"/>
      <c r="V174" s="43" t="s">
        <v>50</v>
      </c>
      <c r="W174" s="43"/>
      <c r="X174" s="1"/>
      <c r="Y174" s="44" t="s">
        <v>1</v>
      </c>
      <c r="Z174" s="44"/>
      <c r="AA174"/>
    </row>
    <row r="175" spans="4:27" ht="12.75" customHeight="1">
      <c r="D175" s="7" t="s">
        <v>56</v>
      </c>
      <c r="E175" s="7" t="s">
        <v>57</v>
      </c>
      <c r="G175" s="7" t="s">
        <v>56</v>
      </c>
      <c r="H175" s="7" t="s">
        <v>57</v>
      </c>
      <c r="J175" s="7" t="s">
        <v>56</v>
      </c>
      <c r="K175" s="7" t="s">
        <v>57</v>
      </c>
      <c r="M175" s="7" t="s">
        <v>56</v>
      </c>
      <c r="N175" s="7" t="s">
        <v>57</v>
      </c>
      <c r="P175" s="7" t="s">
        <v>56</v>
      </c>
      <c r="Q175" s="7" t="s">
        <v>57</v>
      </c>
      <c r="S175" s="7" t="s">
        <v>56</v>
      </c>
      <c r="T175" s="7" t="s">
        <v>57</v>
      </c>
      <c r="V175" s="7" t="s">
        <v>56</v>
      </c>
      <c r="W175" s="7" t="s">
        <v>57</v>
      </c>
      <c r="Y175" s="7" t="s">
        <v>56</v>
      </c>
      <c r="Z175" s="7" t="s">
        <v>57</v>
      </c>
      <c r="AA175"/>
    </row>
    <row r="176" spans="1:27" ht="12.75">
      <c r="A176" s="21" t="s">
        <v>11</v>
      </c>
      <c r="D176" s="1">
        <v>30</v>
      </c>
      <c r="E176" s="6">
        <f>D176/D$180</f>
        <v>0.25</v>
      </c>
      <c r="G176" s="1">
        <v>29</v>
      </c>
      <c r="H176" s="6">
        <f>G176/G$180</f>
        <v>0.29292929292929293</v>
      </c>
      <c r="J176" s="1">
        <v>33</v>
      </c>
      <c r="K176" s="6">
        <f>J176/J$180</f>
        <v>0.3793103448275862</v>
      </c>
      <c r="M176" s="1">
        <v>45</v>
      </c>
      <c r="N176" s="6">
        <f>M176/M$180</f>
        <v>0.25862068965517243</v>
      </c>
      <c r="P176" s="1">
        <v>11</v>
      </c>
      <c r="Q176" s="6">
        <f>P176/P$180</f>
        <v>0.2</v>
      </c>
      <c r="S176" s="1">
        <v>45</v>
      </c>
      <c r="T176" s="6">
        <f>S176/S$180</f>
        <v>0.30612244897959184</v>
      </c>
      <c r="V176" s="1">
        <v>47</v>
      </c>
      <c r="W176" s="6">
        <f>V176/V$180</f>
        <v>0.2568306010928962</v>
      </c>
      <c r="Y176" s="1">
        <v>240</v>
      </c>
      <c r="Z176" s="6">
        <f>Y176/Y$180</f>
        <v>0.2774566473988439</v>
      </c>
      <c r="AA176"/>
    </row>
    <row r="177" spans="1:27" ht="12.75">
      <c r="A177" s="21" t="s">
        <v>12</v>
      </c>
      <c r="D177" s="1">
        <v>49</v>
      </c>
      <c r="E177" s="6">
        <f aca="true" t="shared" si="13" ref="E177:H180">D177/D$180</f>
        <v>0.4083333333333333</v>
      </c>
      <c r="G177" s="1">
        <v>37</v>
      </c>
      <c r="H177" s="6">
        <f t="shared" si="13"/>
        <v>0.37373737373737376</v>
      </c>
      <c r="J177" s="1">
        <v>27</v>
      </c>
      <c r="K177" s="6">
        <f>J177/J$180</f>
        <v>0.3103448275862069</v>
      </c>
      <c r="M177" s="1">
        <v>67</v>
      </c>
      <c r="N177" s="6">
        <f>M177/M$180</f>
        <v>0.3850574712643678</v>
      </c>
      <c r="P177" s="1">
        <v>24</v>
      </c>
      <c r="Q177" s="6">
        <f>P177/P$180</f>
        <v>0.43636363636363634</v>
      </c>
      <c r="S177" s="1">
        <v>53</v>
      </c>
      <c r="T177" s="6">
        <f>S177/S$180</f>
        <v>0.36054421768707484</v>
      </c>
      <c r="V177" s="1">
        <v>69</v>
      </c>
      <c r="W177" s="6">
        <f>V177/V$180</f>
        <v>0.3770491803278688</v>
      </c>
      <c r="Y177" s="1">
        <v>326</v>
      </c>
      <c r="Z177" s="6">
        <f>Y177/Y$180</f>
        <v>0.376878612716763</v>
      </c>
      <c r="AA177"/>
    </row>
    <row r="178" spans="1:27" ht="12.75">
      <c r="A178" s="21" t="s">
        <v>13</v>
      </c>
      <c r="D178" s="1">
        <v>31</v>
      </c>
      <c r="E178" s="6">
        <f t="shared" si="13"/>
        <v>0.25833333333333336</v>
      </c>
      <c r="G178" s="1">
        <v>21</v>
      </c>
      <c r="H178" s="6">
        <f t="shared" si="13"/>
        <v>0.21212121212121213</v>
      </c>
      <c r="J178" s="1">
        <v>14</v>
      </c>
      <c r="K178" s="6">
        <f>J178/J$180</f>
        <v>0.16091954022988506</v>
      </c>
      <c r="M178" s="1">
        <v>30</v>
      </c>
      <c r="N178" s="6">
        <f>M178/M$180</f>
        <v>0.1724137931034483</v>
      </c>
      <c r="P178" s="1">
        <v>12</v>
      </c>
      <c r="Q178" s="6">
        <f>P178/P$180</f>
        <v>0.21818181818181817</v>
      </c>
      <c r="S178" s="1">
        <v>34</v>
      </c>
      <c r="T178" s="6">
        <f>S178/S$180</f>
        <v>0.23129251700680273</v>
      </c>
      <c r="V178" s="1">
        <v>48</v>
      </c>
      <c r="W178" s="6">
        <f>V178/V$180</f>
        <v>0.26229508196721313</v>
      </c>
      <c r="Y178" s="1">
        <v>190</v>
      </c>
      <c r="Z178" s="6">
        <f>Y178/Y$180</f>
        <v>0.21965317919075145</v>
      </c>
      <c r="AA178"/>
    </row>
    <row r="179" spans="1:27" ht="12.75">
      <c r="A179" s="21" t="s">
        <v>14</v>
      </c>
      <c r="D179" s="1">
        <v>10</v>
      </c>
      <c r="E179" s="6">
        <f t="shared" si="13"/>
        <v>0.08333333333333333</v>
      </c>
      <c r="G179" s="1">
        <v>12</v>
      </c>
      <c r="H179" s="6">
        <f t="shared" si="13"/>
        <v>0.12121212121212122</v>
      </c>
      <c r="J179" s="1">
        <v>13</v>
      </c>
      <c r="K179" s="6">
        <f>J179/J$180</f>
        <v>0.14942528735632185</v>
      </c>
      <c r="M179" s="1">
        <v>32</v>
      </c>
      <c r="N179" s="6">
        <f>M179/M$180</f>
        <v>0.1839080459770115</v>
      </c>
      <c r="P179" s="1">
        <v>8</v>
      </c>
      <c r="Q179" s="6">
        <f>P179/P$180</f>
        <v>0.14545454545454545</v>
      </c>
      <c r="S179" s="1">
        <v>15</v>
      </c>
      <c r="T179" s="6">
        <f>S179/S$180</f>
        <v>0.10204081632653061</v>
      </c>
      <c r="V179" s="1">
        <v>19</v>
      </c>
      <c r="W179" s="6">
        <f>V179/V$180</f>
        <v>0.10382513661202186</v>
      </c>
      <c r="Y179" s="1">
        <v>109</v>
      </c>
      <c r="Z179" s="6">
        <f>Y179/Y$180</f>
        <v>0.1260115606936416</v>
      </c>
      <c r="AA179"/>
    </row>
    <row r="180" spans="1:27" ht="12.75">
      <c r="A180" s="23" t="s">
        <v>1</v>
      </c>
      <c r="B180" s="15"/>
      <c r="C180" s="16"/>
      <c r="D180" s="16">
        <f>SUM(D176:D179)</f>
        <v>120</v>
      </c>
      <c r="E180" s="17">
        <f t="shared" si="13"/>
        <v>1</v>
      </c>
      <c r="F180" s="16"/>
      <c r="G180" s="16">
        <f>SUM(G176:G179)</f>
        <v>99</v>
      </c>
      <c r="H180" s="17">
        <f t="shared" si="13"/>
        <v>1</v>
      </c>
      <c r="I180" s="16"/>
      <c r="J180" s="16">
        <f>SUM(J176:J179)</f>
        <v>87</v>
      </c>
      <c r="K180" s="17">
        <f>J180/J$180</f>
        <v>1</v>
      </c>
      <c r="L180" s="16"/>
      <c r="M180" s="16">
        <f>SUM(M176:M179)</f>
        <v>174</v>
      </c>
      <c r="N180" s="17">
        <f>M180/M$180</f>
        <v>1</v>
      </c>
      <c r="O180" s="16"/>
      <c r="P180" s="16">
        <f>SUM(P176:P179)</f>
        <v>55</v>
      </c>
      <c r="Q180" s="17">
        <f>P180/P$180</f>
        <v>1</v>
      </c>
      <c r="R180" s="16"/>
      <c r="S180" s="16">
        <f>SUM(S176:S179)</f>
        <v>147</v>
      </c>
      <c r="T180" s="17">
        <f>S180/S$180</f>
        <v>1</v>
      </c>
      <c r="U180" s="16"/>
      <c r="V180" s="16">
        <f>SUM(V176:V179)</f>
        <v>183</v>
      </c>
      <c r="W180" s="17">
        <f>V180/V$180</f>
        <v>1</v>
      </c>
      <c r="X180" s="16"/>
      <c r="Y180" s="16">
        <f>SUM(Y176:Y179)</f>
        <v>865</v>
      </c>
      <c r="Z180" s="17">
        <f>Y180/Y$180</f>
        <v>1</v>
      </c>
      <c r="AA180"/>
    </row>
    <row r="181" spans="5:27" ht="12.75">
      <c r="E181" s="6"/>
      <c r="G181" s="1"/>
      <c r="H181" s="6"/>
      <c r="J181" s="1"/>
      <c r="K181" s="6"/>
      <c r="M181" s="1"/>
      <c r="N181" s="6"/>
      <c r="P181" s="1"/>
      <c r="Q181" s="6"/>
      <c r="S181" s="1"/>
      <c r="T181" s="6"/>
      <c r="V181" s="1"/>
      <c r="W181" s="6"/>
      <c r="Y181" s="1"/>
      <c r="Z181" s="6"/>
      <c r="AA181"/>
    </row>
    <row r="182" spans="1:27" ht="41.25" customHeight="1">
      <c r="A182" s="18" t="s">
        <v>133</v>
      </c>
      <c r="C182" s="14"/>
      <c r="D182" s="37" t="s">
        <v>49</v>
      </c>
      <c r="E182" s="37"/>
      <c r="F182" s="14"/>
      <c r="G182" s="38" t="s">
        <v>53</v>
      </c>
      <c r="H182" s="38"/>
      <c r="I182" s="14"/>
      <c r="J182" s="39" t="s">
        <v>54</v>
      </c>
      <c r="K182" s="39"/>
      <c r="L182" s="14"/>
      <c r="M182" s="40" t="s">
        <v>55</v>
      </c>
      <c r="N182" s="40"/>
      <c r="O182" s="14"/>
      <c r="P182" s="41" t="s">
        <v>52</v>
      </c>
      <c r="Q182" s="41"/>
      <c r="R182" s="14"/>
      <c r="S182" s="42" t="s">
        <v>51</v>
      </c>
      <c r="T182" s="42"/>
      <c r="U182" s="14"/>
      <c r="V182" s="43" t="s">
        <v>50</v>
      </c>
      <c r="W182" s="43"/>
      <c r="X182" s="1"/>
      <c r="Y182" s="44" t="s">
        <v>1</v>
      </c>
      <c r="Z182" s="44"/>
      <c r="AA182"/>
    </row>
    <row r="183" spans="2:27" ht="12.75" customHeight="1">
      <c r="B183" s="3"/>
      <c r="D183" s="7" t="s">
        <v>56</v>
      </c>
      <c r="E183" s="7" t="s">
        <v>57</v>
      </c>
      <c r="G183" s="7" t="s">
        <v>56</v>
      </c>
      <c r="H183" s="7" t="s">
        <v>57</v>
      </c>
      <c r="J183" s="7" t="s">
        <v>56</v>
      </c>
      <c r="K183" s="7" t="s">
        <v>57</v>
      </c>
      <c r="M183" s="7" t="s">
        <v>56</v>
      </c>
      <c r="N183" s="7" t="s">
        <v>57</v>
      </c>
      <c r="P183" s="7" t="s">
        <v>56</v>
      </c>
      <c r="Q183" s="7" t="s">
        <v>57</v>
      </c>
      <c r="S183" s="7" t="s">
        <v>56</v>
      </c>
      <c r="T183" s="7" t="s">
        <v>57</v>
      </c>
      <c r="V183" s="7" t="s">
        <v>56</v>
      </c>
      <c r="W183" s="7" t="s">
        <v>57</v>
      </c>
      <c r="Y183" s="7" t="s">
        <v>56</v>
      </c>
      <c r="Z183" s="7" t="s">
        <v>57</v>
      </c>
      <c r="AA183"/>
    </row>
    <row r="184" spans="1:27" ht="12.75">
      <c r="A184" s="21" t="s">
        <v>11</v>
      </c>
      <c r="D184" s="1">
        <v>76</v>
      </c>
      <c r="E184" s="6">
        <f>D184/D$188</f>
        <v>0.6386554621848739</v>
      </c>
      <c r="G184" s="1">
        <v>65</v>
      </c>
      <c r="H184" s="6">
        <f>G184/G$188</f>
        <v>0.65</v>
      </c>
      <c r="J184" s="1">
        <v>56</v>
      </c>
      <c r="K184" s="6">
        <f>J184/J$188</f>
        <v>0.6436781609195402</v>
      </c>
      <c r="M184" s="1">
        <v>106</v>
      </c>
      <c r="N184" s="6">
        <f>M184/M$188</f>
        <v>0.6091954022988506</v>
      </c>
      <c r="P184" s="1">
        <v>28</v>
      </c>
      <c r="Q184" s="6">
        <f>P184/P$188</f>
        <v>0.509090909090909</v>
      </c>
      <c r="S184" s="1">
        <v>91</v>
      </c>
      <c r="T184" s="6">
        <f>S184/S$188</f>
        <v>0.6148648648648649</v>
      </c>
      <c r="V184" s="1">
        <v>80</v>
      </c>
      <c r="W184" s="6">
        <f>V184/V$188</f>
        <v>0.4371584699453552</v>
      </c>
      <c r="Y184" s="1">
        <v>502</v>
      </c>
      <c r="Z184" s="6">
        <f>Y184/Y$188</f>
        <v>0.5796766743648961</v>
      </c>
      <c r="AA184"/>
    </row>
    <row r="185" spans="1:27" ht="12.75">
      <c r="A185" s="21" t="s">
        <v>12</v>
      </c>
      <c r="D185" s="1">
        <v>27</v>
      </c>
      <c r="E185" s="6">
        <f>D185/D$188</f>
        <v>0.226890756302521</v>
      </c>
      <c r="G185" s="1">
        <v>19</v>
      </c>
      <c r="H185" s="6">
        <f>G185/G$188</f>
        <v>0.19</v>
      </c>
      <c r="J185" s="1">
        <v>19</v>
      </c>
      <c r="K185" s="6">
        <f>J185/J$188</f>
        <v>0.21839080459770116</v>
      </c>
      <c r="M185" s="1">
        <v>34</v>
      </c>
      <c r="N185" s="6">
        <f>M185/M$188</f>
        <v>0.19540229885057472</v>
      </c>
      <c r="P185" s="1">
        <v>17</v>
      </c>
      <c r="Q185" s="6">
        <f>P185/P$188</f>
        <v>0.3090909090909091</v>
      </c>
      <c r="S185" s="1">
        <v>30</v>
      </c>
      <c r="T185" s="6">
        <f>S185/S$188</f>
        <v>0.20270270270270271</v>
      </c>
      <c r="V185" s="1">
        <v>52</v>
      </c>
      <c r="W185" s="6">
        <f>V185/V$188</f>
        <v>0.28415300546448086</v>
      </c>
      <c r="Y185" s="1">
        <v>198</v>
      </c>
      <c r="Z185" s="6">
        <f>Y185/Y$188</f>
        <v>0.22863741339491916</v>
      </c>
      <c r="AA185"/>
    </row>
    <row r="186" spans="1:27" ht="12.75">
      <c r="A186" s="21" t="s">
        <v>13</v>
      </c>
      <c r="D186" s="1">
        <v>9</v>
      </c>
      <c r="E186" s="6">
        <f>D186/D$188</f>
        <v>0.07563025210084033</v>
      </c>
      <c r="G186" s="1">
        <v>8</v>
      </c>
      <c r="H186" s="6">
        <f>G186/G$188</f>
        <v>0.08</v>
      </c>
      <c r="J186" s="1">
        <v>5</v>
      </c>
      <c r="K186" s="6">
        <f>J186/J$188</f>
        <v>0.05747126436781609</v>
      </c>
      <c r="M186" s="1">
        <v>13</v>
      </c>
      <c r="N186" s="6">
        <f>M186/M$188</f>
        <v>0.07471264367816093</v>
      </c>
      <c r="P186" s="1">
        <v>7</v>
      </c>
      <c r="Q186" s="6">
        <f>P186/P$188</f>
        <v>0.12727272727272726</v>
      </c>
      <c r="S186" s="1">
        <v>15</v>
      </c>
      <c r="T186" s="6">
        <f>S186/S$188</f>
        <v>0.10135135135135136</v>
      </c>
      <c r="V186" s="1">
        <v>32</v>
      </c>
      <c r="W186" s="6">
        <f>V186/V$188</f>
        <v>0.17486338797814208</v>
      </c>
      <c r="Y186" s="1">
        <v>89</v>
      </c>
      <c r="Z186" s="6">
        <f>Y186/Y$188</f>
        <v>0.10277136258660508</v>
      </c>
      <c r="AA186"/>
    </row>
    <row r="187" spans="1:27" ht="12.75">
      <c r="A187" s="21" t="s">
        <v>14</v>
      </c>
      <c r="D187" s="1">
        <v>7</v>
      </c>
      <c r="E187" s="6">
        <f>D187/D$188</f>
        <v>0.058823529411764705</v>
      </c>
      <c r="G187" s="1">
        <v>8</v>
      </c>
      <c r="H187" s="6">
        <f>G187/G$188</f>
        <v>0.08</v>
      </c>
      <c r="J187" s="1">
        <v>7</v>
      </c>
      <c r="K187" s="6">
        <f>J187/J$188</f>
        <v>0.08045977011494253</v>
      </c>
      <c r="M187" s="1">
        <v>21</v>
      </c>
      <c r="N187" s="6">
        <f>M187/M$188</f>
        <v>0.1206896551724138</v>
      </c>
      <c r="P187" s="1">
        <v>3</v>
      </c>
      <c r="Q187" s="6">
        <f>P187/P$188</f>
        <v>0.05454545454545454</v>
      </c>
      <c r="S187" s="1">
        <v>12</v>
      </c>
      <c r="T187" s="6">
        <f>S187/S$188</f>
        <v>0.08108108108108109</v>
      </c>
      <c r="V187" s="1">
        <v>19</v>
      </c>
      <c r="W187" s="6">
        <f>V187/V$188</f>
        <v>0.10382513661202186</v>
      </c>
      <c r="Y187" s="1">
        <v>77</v>
      </c>
      <c r="Z187" s="6">
        <f>Y187/Y$188</f>
        <v>0.08891454965357967</v>
      </c>
      <c r="AA187"/>
    </row>
    <row r="188" spans="1:27" ht="12.75">
      <c r="A188" s="23" t="s">
        <v>1</v>
      </c>
      <c r="B188" s="15"/>
      <c r="C188" s="16"/>
      <c r="D188" s="16">
        <f>SUM(D184:D187)</f>
        <v>119</v>
      </c>
      <c r="E188" s="17">
        <f>D188/D$188</f>
        <v>1</v>
      </c>
      <c r="F188" s="16"/>
      <c r="G188" s="16">
        <f>SUM(G184:G187)</f>
        <v>100</v>
      </c>
      <c r="H188" s="17">
        <f>G188/G$188</f>
        <v>1</v>
      </c>
      <c r="I188" s="16"/>
      <c r="J188" s="16">
        <f>SUM(J184:J187)</f>
        <v>87</v>
      </c>
      <c r="K188" s="17">
        <f>J188/J$188</f>
        <v>1</v>
      </c>
      <c r="L188" s="16"/>
      <c r="M188" s="16">
        <f>SUM(M184:M187)</f>
        <v>174</v>
      </c>
      <c r="N188" s="17">
        <f>M188/M$188</f>
        <v>1</v>
      </c>
      <c r="O188" s="16"/>
      <c r="P188" s="16">
        <f>SUM(P184:P187)</f>
        <v>55</v>
      </c>
      <c r="Q188" s="17">
        <f>P188/P$188</f>
        <v>1</v>
      </c>
      <c r="R188" s="16"/>
      <c r="S188" s="16">
        <f>SUM(S184:S187)</f>
        <v>148</v>
      </c>
      <c r="T188" s="17">
        <f>S188/S$188</f>
        <v>1</v>
      </c>
      <c r="U188" s="16"/>
      <c r="V188" s="16">
        <f>SUM(V184:V187)</f>
        <v>183</v>
      </c>
      <c r="W188" s="17">
        <f>V188/V$188</f>
        <v>1</v>
      </c>
      <c r="X188" s="16"/>
      <c r="Y188" s="16">
        <f>SUM(Y184:Y187)</f>
        <v>866</v>
      </c>
      <c r="Z188" s="17">
        <f>Y188/Y$188</f>
        <v>1</v>
      </c>
      <c r="AA188"/>
    </row>
    <row r="189" spans="5:27" ht="12.75">
      <c r="E189" s="6"/>
      <c r="G189" s="1"/>
      <c r="H189" s="6"/>
      <c r="J189" s="1"/>
      <c r="K189" s="6"/>
      <c r="M189" s="1"/>
      <c r="N189" s="6"/>
      <c r="P189" s="1"/>
      <c r="Q189" s="6"/>
      <c r="S189" s="1"/>
      <c r="T189" s="6"/>
      <c r="V189" s="1"/>
      <c r="W189" s="6"/>
      <c r="Y189" s="1"/>
      <c r="Z189" s="6"/>
      <c r="AA189"/>
    </row>
    <row r="190" spans="5:27" ht="12.75">
      <c r="E190" s="6"/>
      <c r="G190" s="1"/>
      <c r="H190" s="6"/>
      <c r="J190" s="1"/>
      <c r="K190" s="6"/>
      <c r="M190" s="1"/>
      <c r="N190" s="6"/>
      <c r="P190" s="1"/>
      <c r="Q190" s="6"/>
      <c r="S190" s="1"/>
      <c r="T190" s="6"/>
      <c r="V190" s="1"/>
      <c r="W190" s="6"/>
      <c r="Y190" s="1"/>
      <c r="Z190" s="6"/>
      <c r="AA190"/>
    </row>
    <row r="191" spans="5:27" ht="12.75">
      <c r="E191" s="6"/>
      <c r="G191" s="1"/>
      <c r="H191" s="6"/>
      <c r="J191" s="1"/>
      <c r="K191" s="6"/>
      <c r="M191" s="1"/>
      <c r="N191" s="6"/>
      <c r="P191" s="1"/>
      <c r="Q191" s="6"/>
      <c r="S191" s="1"/>
      <c r="T191" s="6"/>
      <c r="V191" s="1"/>
      <c r="W191" s="6"/>
      <c r="Y191" s="1"/>
      <c r="Z191" s="6"/>
      <c r="AA191"/>
    </row>
    <row r="192" spans="5:27" ht="12.75">
      <c r="E192" s="6"/>
      <c r="G192" s="1"/>
      <c r="H192" s="6"/>
      <c r="J192" s="1"/>
      <c r="K192" s="6"/>
      <c r="M192" s="1"/>
      <c r="N192" s="6"/>
      <c r="P192" s="1"/>
      <c r="Q192" s="6"/>
      <c r="S192" s="1"/>
      <c r="T192" s="6"/>
      <c r="V192" s="1"/>
      <c r="W192" s="6"/>
      <c r="Y192" s="1"/>
      <c r="Z192" s="6"/>
      <c r="AA192"/>
    </row>
  </sheetData>
  <sheetProtection/>
  <mergeCells count="186">
    <mergeCell ref="V182:W182"/>
    <mergeCell ref="Y182:Z182"/>
    <mergeCell ref="P174:Q174"/>
    <mergeCell ref="S174:T174"/>
    <mergeCell ref="V174:W174"/>
    <mergeCell ref="Y174:Z174"/>
    <mergeCell ref="D182:E182"/>
    <mergeCell ref="G182:H182"/>
    <mergeCell ref="J182:K182"/>
    <mergeCell ref="M182:N182"/>
    <mergeCell ref="P182:Q182"/>
    <mergeCell ref="S182:T182"/>
    <mergeCell ref="V166:W166"/>
    <mergeCell ref="Y166:Z166"/>
    <mergeCell ref="D174:E174"/>
    <mergeCell ref="G174:H174"/>
    <mergeCell ref="J174:K174"/>
    <mergeCell ref="M174:N174"/>
    <mergeCell ref="D166:E166"/>
    <mergeCell ref="G166:H166"/>
    <mergeCell ref="J166:K166"/>
    <mergeCell ref="M166:N166"/>
    <mergeCell ref="P166:Q166"/>
    <mergeCell ref="S166:T166"/>
    <mergeCell ref="V150:W150"/>
    <mergeCell ref="Y150:Z150"/>
    <mergeCell ref="D158:E158"/>
    <mergeCell ref="G158:H158"/>
    <mergeCell ref="J158:K158"/>
    <mergeCell ref="M158:N158"/>
    <mergeCell ref="P158:Q158"/>
    <mergeCell ref="S158:T158"/>
    <mergeCell ref="V158:W158"/>
    <mergeCell ref="Y158:Z158"/>
    <mergeCell ref="D150:E150"/>
    <mergeCell ref="G150:H150"/>
    <mergeCell ref="J150:K150"/>
    <mergeCell ref="M150:N150"/>
    <mergeCell ref="P150:Q150"/>
    <mergeCell ref="S150:T150"/>
    <mergeCell ref="V134:W134"/>
    <mergeCell ref="Y134:Z134"/>
    <mergeCell ref="D142:E142"/>
    <mergeCell ref="G142:H142"/>
    <mergeCell ref="J142:K142"/>
    <mergeCell ref="M142:N142"/>
    <mergeCell ref="P142:Q142"/>
    <mergeCell ref="S142:T142"/>
    <mergeCell ref="V142:W142"/>
    <mergeCell ref="Y142:Z142"/>
    <mergeCell ref="D134:E134"/>
    <mergeCell ref="G134:H134"/>
    <mergeCell ref="J134:K134"/>
    <mergeCell ref="M134:N134"/>
    <mergeCell ref="P134:Q134"/>
    <mergeCell ref="S134:T134"/>
    <mergeCell ref="V118:W118"/>
    <mergeCell ref="Y118:Z118"/>
    <mergeCell ref="D126:E126"/>
    <mergeCell ref="G126:H126"/>
    <mergeCell ref="J126:K126"/>
    <mergeCell ref="M126:N126"/>
    <mergeCell ref="P126:Q126"/>
    <mergeCell ref="S126:T126"/>
    <mergeCell ref="V126:W126"/>
    <mergeCell ref="Y126:Z126"/>
    <mergeCell ref="D118:E118"/>
    <mergeCell ref="G118:H118"/>
    <mergeCell ref="J118:K118"/>
    <mergeCell ref="M118:N118"/>
    <mergeCell ref="P118:Q118"/>
    <mergeCell ref="S118:T118"/>
    <mergeCell ref="V102:W102"/>
    <mergeCell ref="Y102:Z102"/>
    <mergeCell ref="D110:E110"/>
    <mergeCell ref="G110:H110"/>
    <mergeCell ref="J110:K110"/>
    <mergeCell ref="M110:N110"/>
    <mergeCell ref="P110:Q110"/>
    <mergeCell ref="S110:T110"/>
    <mergeCell ref="V110:W110"/>
    <mergeCell ref="Y110:Z110"/>
    <mergeCell ref="D102:E102"/>
    <mergeCell ref="G102:H102"/>
    <mergeCell ref="J102:K102"/>
    <mergeCell ref="M102:N102"/>
    <mergeCell ref="P102:Q102"/>
    <mergeCell ref="S102:T102"/>
    <mergeCell ref="V86:W86"/>
    <mergeCell ref="Y86:Z86"/>
    <mergeCell ref="D94:E94"/>
    <mergeCell ref="G94:H94"/>
    <mergeCell ref="J94:K94"/>
    <mergeCell ref="M94:N94"/>
    <mergeCell ref="P94:Q94"/>
    <mergeCell ref="S94:T94"/>
    <mergeCell ref="V94:W94"/>
    <mergeCell ref="Y94:Z94"/>
    <mergeCell ref="D86:E86"/>
    <mergeCell ref="G86:H86"/>
    <mergeCell ref="J86:K86"/>
    <mergeCell ref="M86:N86"/>
    <mergeCell ref="P86:Q86"/>
    <mergeCell ref="S86:T86"/>
    <mergeCell ref="V70:W70"/>
    <mergeCell ref="Y70:Z70"/>
    <mergeCell ref="D78:E78"/>
    <mergeCell ref="G78:H78"/>
    <mergeCell ref="J78:K78"/>
    <mergeCell ref="M78:N78"/>
    <mergeCell ref="P78:Q78"/>
    <mergeCell ref="S78:T78"/>
    <mergeCell ref="V78:W78"/>
    <mergeCell ref="Y78:Z78"/>
    <mergeCell ref="D70:E70"/>
    <mergeCell ref="G70:H70"/>
    <mergeCell ref="J70:K70"/>
    <mergeCell ref="M70:N70"/>
    <mergeCell ref="P70:Q70"/>
    <mergeCell ref="S70:T70"/>
    <mergeCell ref="V52:W52"/>
    <mergeCell ref="Y52:Z52"/>
    <mergeCell ref="D62:E62"/>
    <mergeCell ref="G62:H62"/>
    <mergeCell ref="J62:K62"/>
    <mergeCell ref="M62:N62"/>
    <mergeCell ref="P62:Q62"/>
    <mergeCell ref="S62:T62"/>
    <mergeCell ref="V62:W62"/>
    <mergeCell ref="Y62:Z62"/>
    <mergeCell ref="D52:E52"/>
    <mergeCell ref="G52:H52"/>
    <mergeCell ref="J52:K52"/>
    <mergeCell ref="M52:N52"/>
    <mergeCell ref="P52:Q52"/>
    <mergeCell ref="S52:T52"/>
    <mergeCell ref="V36:W36"/>
    <mergeCell ref="Y36:Z36"/>
    <mergeCell ref="D44:E44"/>
    <mergeCell ref="G44:H44"/>
    <mergeCell ref="J44:K44"/>
    <mergeCell ref="M44:N44"/>
    <mergeCell ref="P44:Q44"/>
    <mergeCell ref="S44:T44"/>
    <mergeCell ref="V44:W44"/>
    <mergeCell ref="Y44:Z44"/>
    <mergeCell ref="D36:E36"/>
    <mergeCell ref="G36:H36"/>
    <mergeCell ref="J36:K36"/>
    <mergeCell ref="M36:N36"/>
    <mergeCell ref="P36:Q36"/>
    <mergeCell ref="S36:T36"/>
    <mergeCell ref="J28:K28"/>
    <mergeCell ref="M28:N28"/>
    <mergeCell ref="P28:Q28"/>
    <mergeCell ref="S28:T28"/>
    <mergeCell ref="V28:W28"/>
    <mergeCell ref="Y28:Z28"/>
    <mergeCell ref="J20:K20"/>
    <mergeCell ref="M20:N20"/>
    <mergeCell ref="P20:Q20"/>
    <mergeCell ref="S20:T20"/>
    <mergeCell ref="V20:W20"/>
    <mergeCell ref="Y20:Z20"/>
    <mergeCell ref="J12:K12"/>
    <mergeCell ref="M12:N12"/>
    <mergeCell ref="P12:Q12"/>
    <mergeCell ref="S12:T12"/>
    <mergeCell ref="V12:W12"/>
    <mergeCell ref="Y12:Z12"/>
    <mergeCell ref="J4:K4"/>
    <mergeCell ref="M4:N4"/>
    <mergeCell ref="P4:Q4"/>
    <mergeCell ref="S4:T4"/>
    <mergeCell ref="V4:W4"/>
    <mergeCell ref="Y4:Z4"/>
    <mergeCell ref="A2:H2"/>
    <mergeCell ref="A60:H60"/>
    <mergeCell ref="D4:E4"/>
    <mergeCell ref="G4:H4"/>
    <mergeCell ref="D12:E12"/>
    <mergeCell ref="G12:H12"/>
    <mergeCell ref="D20:E20"/>
    <mergeCell ref="G20:H20"/>
    <mergeCell ref="D28:E28"/>
    <mergeCell ref="G28:H2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32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44.00390625" style="21" customWidth="1"/>
    <col min="2" max="2" width="1.28515625" style="0" customWidth="1"/>
    <col min="3" max="3" width="1.421875" style="1" customWidth="1"/>
    <col min="4" max="4" width="22.140625" style="1" customWidth="1"/>
    <col min="5" max="5" width="9.140625" style="1" customWidth="1"/>
    <col min="6" max="6" width="0.9921875" style="6" customWidth="1"/>
    <col min="7" max="7" width="23.7109375" style="6" customWidth="1"/>
    <col min="8" max="8" width="9.140625" style="1" customWidth="1"/>
    <col min="9" max="9" width="1.28515625" style="6" customWidth="1"/>
    <col min="10" max="10" width="17.8515625" style="6" customWidth="1"/>
    <col min="11" max="11" width="9.140625" style="1" customWidth="1"/>
    <col min="12" max="12" width="0.5625" style="6" customWidth="1"/>
    <col min="13" max="13" width="15.7109375" style="6" customWidth="1"/>
    <col min="14" max="14" width="9.140625" style="1" customWidth="1"/>
    <col min="15" max="15" width="0.85546875" style="6" customWidth="1"/>
    <col min="16" max="16" width="12.8515625" style="6" customWidth="1"/>
    <col min="17" max="17" width="15.00390625" style="1" customWidth="1"/>
    <col min="18" max="18" width="0.9921875" style="6" customWidth="1"/>
    <col min="19" max="19" width="13.00390625" style="6" customWidth="1"/>
    <col min="20" max="20" width="9.140625" style="1" customWidth="1"/>
    <col min="21" max="21" width="0.5625" style="6" customWidth="1"/>
    <col min="22" max="22" width="12.00390625" style="6" customWidth="1"/>
    <col min="23" max="23" width="9.140625" style="1" customWidth="1"/>
    <col min="24" max="24" width="0.85546875" style="6" customWidth="1"/>
    <col min="25" max="25" width="8.57421875" style="6" customWidth="1"/>
    <col min="26" max="26" width="9.140625" style="1" customWidth="1"/>
    <col min="27" max="27" width="9.140625" style="6" customWidth="1"/>
  </cols>
  <sheetData>
    <row r="2" spans="1:27" ht="12.75">
      <c r="A2" s="45" t="s">
        <v>146</v>
      </c>
      <c r="B2" s="46"/>
      <c r="C2" s="46"/>
      <c r="D2" s="46"/>
      <c r="E2" s="46"/>
      <c r="F2" s="46"/>
      <c r="G2" s="46"/>
      <c r="H2" s="46"/>
      <c r="J2" s="1"/>
      <c r="K2" s="6"/>
      <c r="M2" s="1"/>
      <c r="N2" s="6"/>
      <c r="P2" s="1"/>
      <c r="Q2" s="6"/>
      <c r="S2" s="1"/>
      <c r="T2" s="6"/>
      <c r="V2" s="1"/>
      <c r="W2" s="6"/>
      <c r="Y2" s="1"/>
      <c r="Z2" s="6"/>
      <c r="AA2"/>
    </row>
    <row r="3" spans="1:27" ht="41.25" customHeight="1">
      <c r="A3" s="18" t="s">
        <v>134</v>
      </c>
      <c r="C3" s="14"/>
      <c r="D3" s="37" t="s">
        <v>49</v>
      </c>
      <c r="E3" s="37"/>
      <c r="F3" s="14"/>
      <c r="G3" s="38" t="s">
        <v>53</v>
      </c>
      <c r="H3" s="38"/>
      <c r="I3" s="14"/>
      <c r="J3" s="39" t="s">
        <v>54</v>
      </c>
      <c r="K3" s="39"/>
      <c r="L3" s="14"/>
      <c r="M3" s="40" t="s">
        <v>55</v>
      </c>
      <c r="N3" s="40"/>
      <c r="O3" s="14"/>
      <c r="P3" s="41" t="s">
        <v>52</v>
      </c>
      <c r="Q3" s="41"/>
      <c r="R3" s="14"/>
      <c r="S3" s="42" t="s">
        <v>51</v>
      </c>
      <c r="T3" s="42"/>
      <c r="U3" s="14"/>
      <c r="V3" s="43" t="s">
        <v>50</v>
      </c>
      <c r="W3" s="43"/>
      <c r="X3" s="1"/>
      <c r="Y3" s="44" t="s">
        <v>1</v>
      </c>
      <c r="Z3" s="44"/>
      <c r="AA3"/>
    </row>
    <row r="4" spans="4:27" ht="12.75" customHeight="1">
      <c r="D4" s="7" t="s">
        <v>56</v>
      </c>
      <c r="E4" s="7" t="s">
        <v>57</v>
      </c>
      <c r="G4" s="7" t="s">
        <v>56</v>
      </c>
      <c r="H4" s="7" t="s">
        <v>57</v>
      </c>
      <c r="J4" s="7" t="s">
        <v>56</v>
      </c>
      <c r="K4" s="7" t="s">
        <v>57</v>
      </c>
      <c r="M4" s="7" t="s">
        <v>56</v>
      </c>
      <c r="N4" s="7" t="s">
        <v>57</v>
      </c>
      <c r="P4" s="7" t="s">
        <v>56</v>
      </c>
      <c r="Q4" s="7" t="s">
        <v>57</v>
      </c>
      <c r="S4" s="7" t="s">
        <v>56</v>
      </c>
      <c r="T4" s="7" t="s">
        <v>57</v>
      </c>
      <c r="V4" s="7" t="s">
        <v>56</v>
      </c>
      <c r="W4" s="7" t="s">
        <v>57</v>
      </c>
      <c r="Y4" s="7" t="s">
        <v>56</v>
      </c>
      <c r="Z4" s="7" t="s">
        <v>57</v>
      </c>
      <c r="AA4"/>
    </row>
    <row r="5" spans="1:27" ht="12.75">
      <c r="A5" s="21" t="s">
        <v>27</v>
      </c>
      <c r="D5" s="1">
        <v>12</v>
      </c>
      <c r="E5" s="6">
        <f>D5/D$9</f>
        <v>0.09836065573770492</v>
      </c>
      <c r="G5" s="1">
        <v>21</v>
      </c>
      <c r="H5" s="6">
        <f>G5/G$9</f>
        <v>0.2079207920792079</v>
      </c>
      <c r="J5" s="1">
        <v>5</v>
      </c>
      <c r="K5" s="6">
        <f>J5/J$9</f>
        <v>0.056818181818181816</v>
      </c>
      <c r="M5" s="1">
        <v>25</v>
      </c>
      <c r="N5" s="6">
        <f>M5/M$9</f>
        <v>0.14124293785310735</v>
      </c>
      <c r="P5" s="1">
        <v>4</v>
      </c>
      <c r="Q5" s="6">
        <f>P5/P$9</f>
        <v>0.07272727272727272</v>
      </c>
      <c r="S5" s="1">
        <v>27</v>
      </c>
      <c r="T5" s="6">
        <f>S5/S$9</f>
        <v>0.18243243243243243</v>
      </c>
      <c r="V5" s="1">
        <v>8</v>
      </c>
      <c r="W5" s="6">
        <f>V5/V$9</f>
        <v>0.043478260869565216</v>
      </c>
      <c r="Y5" s="1">
        <v>102</v>
      </c>
      <c r="Z5" s="6">
        <f>Y5/Y$9</f>
        <v>0.11657142857142858</v>
      </c>
      <c r="AA5"/>
    </row>
    <row r="6" spans="1:27" ht="12.75">
      <c r="A6" s="21" t="s">
        <v>28</v>
      </c>
      <c r="D6" s="1">
        <v>24</v>
      </c>
      <c r="E6" s="6">
        <f>D6/D$9</f>
        <v>0.19672131147540983</v>
      </c>
      <c r="G6" s="1">
        <v>26</v>
      </c>
      <c r="H6" s="6">
        <f>G6/G$9</f>
        <v>0.25742574257425743</v>
      </c>
      <c r="J6" s="1">
        <v>18</v>
      </c>
      <c r="K6" s="6">
        <f>J6/J$9</f>
        <v>0.20454545454545456</v>
      </c>
      <c r="M6" s="1">
        <v>37</v>
      </c>
      <c r="N6" s="6">
        <f>M6/M$9</f>
        <v>0.20903954802259886</v>
      </c>
      <c r="P6" s="1">
        <v>12</v>
      </c>
      <c r="Q6" s="6">
        <f>P6/P$9</f>
        <v>0.21818181818181817</v>
      </c>
      <c r="S6" s="1">
        <v>33</v>
      </c>
      <c r="T6" s="6">
        <f>S6/S$9</f>
        <v>0.22297297297297297</v>
      </c>
      <c r="V6" s="1">
        <v>31</v>
      </c>
      <c r="W6" s="6">
        <f>V6/V$9</f>
        <v>0.16847826086956522</v>
      </c>
      <c r="Y6" s="1">
        <v>181</v>
      </c>
      <c r="Z6" s="6">
        <f>Y6/Y$9</f>
        <v>0.20685714285714285</v>
      </c>
      <c r="AA6"/>
    </row>
    <row r="7" spans="1:27" ht="12.75">
      <c r="A7" s="21" t="s">
        <v>48</v>
      </c>
      <c r="D7" s="1">
        <v>54</v>
      </c>
      <c r="E7" s="6">
        <f>D7/D$9</f>
        <v>0.4426229508196721</v>
      </c>
      <c r="G7" s="1">
        <v>31</v>
      </c>
      <c r="H7" s="6">
        <f>G7/G$9</f>
        <v>0.3069306930693069</v>
      </c>
      <c r="J7" s="1">
        <v>37</v>
      </c>
      <c r="K7" s="6">
        <f>J7/J$9</f>
        <v>0.42045454545454547</v>
      </c>
      <c r="M7" s="1">
        <v>73</v>
      </c>
      <c r="N7" s="6">
        <f>M7/M$9</f>
        <v>0.4124293785310734</v>
      </c>
      <c r="P7" s="1">
        <v>29</v>
      </c>
      <c r="Q7" s="6">
        <f>P7/P$9</f>
        <v>0.5272727272727272</v>
      </c>
      <c r="S7" s="1">
        <v>54</v>
      </c>
      <c r="T7" s="6">
        <f>S7/S$9</f>
        <v>0.36486486486486486</v>
      </c>
      <c r="V7" s="1">
        <v>86</v>
      </c>
      <c r="W7" s="6">
        <f>V7/V$9</f>
        <v>0.4673913043478261</v>
      </c>
      <c r="Y7" s="1">
        <v>364</v>
      </c>
      <c r="Z7" s="6">
        <f>Y7/Y$9</f>
        <v>0.416</v>
      </c>
      <c r="AA7"/>
    </row>
    <row r="8" spans="1:27" ht="12.75">
      <c r="A8" s="21" t="s">
        <v>29</v>
      </c>
      <c r="D8" s="1">
        <v>32</v>
      </c>
      <c r="E8" s="6">
        <f>D8/D$9</f>
        <v>0.26229508196721313</v>
      </c>
      <c r="G8" s="1">
        <v>23</v>
      </c>
      <c r="H8" s="6">
        <f>G8/G$9</f>
        <v>0.22772277227722773</v>
      </c>
      <c r="J8" s="1">
        <v>28</v>
      </c>
      <c r="K8" s="6">
        <f>J8/J$9</f>
        <v>0.3181818181818182</v>
      </c>
      <c r="M8" s="1">
        <v>42</v>
      </c>
      <c r="N8" s="6">
        <f>M8/M$9</f>
        <v>0.23728813559322035</v>
      </c>
      <c r="P8" s="1">
        <v>10</v>
      </c>
      <c r="Q8" s="6">
        <f>P8/P$9</f>
        <v>0.18181818181818182</v>
      </c>
      <c r="S8" s="1">
        <v>34</v>
      </c>
      <c r="T8" s="6">
        <f>S8/S$9</f>
        <v>0.22972972972972974</v>
      </c>
      <c r="V8" s="1">
        <v>59</v>
      </c>
      <c r="W8" s="6">
        <f>V8/V$9</f>
        <v>0.32065217391304346</v>
      </c>
      <c r="Y8" s="1">
        <v>228</v>
      </c>
      <c r="Z8" s="6">
        <f>Y8/Y$9</f>
        <v>0.26057142857142856</v>
      </c>
      <c r="AA8"/>
    </row>
    <row r="9" spans="1:27" ht="12.75">
      <c r="A9" s="23" t="s">
        <v>1</v>
      </c>
      <c r="B9" s="15"/>
      <c r="C9" s="16"/>
      <c r="D9" s="16">
        <f>SUM(D5:D8)</f>
        <v>122</v>
      </c>
      <c r="E9" s="17">
        <f>D9/D$9</f>
        <v>1</v>
      </c>
      <c r="F9" s="16"/>
      <c r="G9" s="16">
        <f>SUM(G5:G8)</f>
        <v>101</v>
      </c>
      <c r="H9" s="17">
        <f>G9/G$9</f>
        <v>1</v>
      </c>
      <c r="I9" s="16"/>
      <c r="J9" s="16">
        <f>SUM(J5:J8)</f>
        <v>88</v>
      </c>
      <c r="K9" s="17">
        <f>J9/J$9</f>
        <v>1</v>
      </c>
      <c r="L9" s="16"/>
      <c r="M9" s="16">
        <f>SUM(M5:M8)</f>
        <v>177</v>
      </c>
      <c r="N9" s="17">
        <f>M9/M$9</f>
        <v>1</v>
      </c>
      <c r="O9" s="16"/>
      <c r="P9" s="16">
        <f>SUM(P5:P8)</f>
        <v>55</v>
      </c>
      <c r="Q9" s="17">
        <f>P9/P$9</f>
        <v>1</v>
      </c>
      <c r="R9" s="16"/>
      <c r="S9" s="16">
        <f>SUM(S5:S8)</f>
        <v>148</v>
      </c>
      <c r="T9" s="17">
        <f>S9/S$9</f>
        <v>1</v>
      </c>
      <c r="U9" s="16"/>
      <c r="V9" s="16">
        <f>SUM(V5:V8)</f>
        <v>184</v>
      </c>
      <c r="W9" s="17">
        <f>V9/V$9</f>
        <v>1</v>
      </c>
      <c r="X9" s="16"/>
      <c r="Y9" s="16">
        <f>SUM(Y5:Y8)</f>
        <v>875</v>
      </c>
      <c r="Z9" s="17">
        <f>Y9/Y$9</f>
        <v>1</v>
      </c>
      <c r="AA9"/>
    </row>
    <row r="10" spans="1:26" s="31" customFormat="1" ht="12.75">
      <c r="A10" s="27"/>
      <c r="B10" s="28"/>
      <c r="C10" s="29"/>
      <c r="D10" s="29"/>
      <c r="E10" s="30"/>
      <c r="F10" s="29"/>
      <c r="G10" s="29"/>
      <c r="H10" s="30"/>
      <c r="I10" s="29"/>
      <c r="J10" s="29"/>
      <c r="K10" s="30"/>
      <c r="L10" s="29"/>
      <c r="M10" s="29"/>
      <c r="N10" s="30"/>
      <c r="O10" s="29"/>
      <c r="P10" s="29"/>
      <c r="Q10" s="30"/>
      <c r="R10" s="29"/>
      <c r="S10" s="29"/>
      <c r="T10" s="30"/>
      <c r="U10" s="29"/>
      <c r="V10" s="29"/>
      <c r="W10" s="30"/>
      <c r="X10" s="29"/>
      <c r="Y10" s="29"/>
      <c r="Z10" s="30"/>
    </row>
    <row r="11" spans="1:27" ht="12.75">
      <c r="A11" s="45" t="s">
        <v>146</v>
      </c>
      <c r="B11" s="46"/>
      <c r="C11" s="46"/>
      <c r="D11" s="46"/>
      <c r="E11" s="46"/>
      <c r="F11" s="46"/>
      <c r="G11" s="46"/>
      <c r="H11" s="46"/>
      <c r="J11" s="1"/>
      <c r="K11" s="6"/>
      <c r="M11" s="1"/>
      <c r="N11" s="6"/>
      <c r="P11" s="1"/>
      <c r="Q11" s="6"/>
      <c r="S11" s="1"/>
      <c r="T11" s="6"/>
      <c r="V11" s="1"/>
      <c r="W11" s="6"/>
      <c r="Y11" s="1"/>
      <c r="Z11" s="6"/>
      <c r="AA11"/>
    </row>
    <row r="12" spans="1:26" s="31" customFormat="1" ht="15">
      <c r="A12" s="26"/>
      <c r="B12" s="34"/>
      <c r="C12" s="34"/>
      <c r="D12" s="34"/>
      <c r="E12" s="34"/>
      <c r="F12" s="34"/>
      <c r="G12" s="34"/>
      <c r="H12" s="34"/>
      <c r="I12" s="35"/>
      <c r="J12" s="36"/>
      <c r="K12" s="35"/>
      <c r="L12" s="35"/>
      <c r="M12" s="36"/>
      <c r="N12" s="35"/>
      <c r="O12" s="35"/>
      <c r="P12" s="36"/>
      <c r="Q12" s="35"/>
      <c r="R12" s="35"/>
      <c r="S12" s="36"/>
      <c r="T12" s="35"/>
      <c r="U12" s="35"/>
      <c r="V12" s="36"/>
      <c r="W12" s="35"/>
      <c r="X12" s="35"/>
      <c r="Y12" s="36"/>
      <c r="Z12" s="35"/>
    </row>
    <row r="13" spans="1:27" ht="41.25" customHeight="1">
      <c r="A13" s="18" t="s">
        <v>135</v>
      </c>
      <c r="C13" s="14"/>
      <c r="D13" s="37" t="s">
        <v>49</v>
      </c>
      <c r="E13" s="37"/>
      <c r="F13" s="14"/>
      <c r="G13" s="38" t="s">
        <v>53</v>
      </c>
      <c r="H13" s="38"/>
      <c r="I13" s="14"/>
      <c r="J13" s="39" t="s">
        <v>54</v>
      </c>
      <c r="K13" s="39"/>
      <c r="L13" s="14"/>
      <c r="M13" s="40" t="s">
        <v>55</v>
      </c>
      <c r="N13" s="40"/>
      <c r="O13" s="14"/>
      <c r="P13" s="41" t="s">
        <v>52</v>
      </c>
      <c r="Q13" s="41"/>
      <c r="R13" s="14"/>
      <c r="S13" s="42" t="s">
        <v>51</v>
      </c>
      <c r="T13" s="42"/>
      <c r="U13" s="14"/>
      <c r="V13" s="43" t="s">
        <v>50</v>
      </c>
      <c r="W13" s="43"/>
      <c r="X13" s="1"/>
      <c r="Y13" s="44" t="s">
        <v>1</v>
      </c>
      <c r="Z13" s="44"/>
      <c r="AA13"/>
    </row>
    <row r="14" spans="4:27" ht="12.75" customHeight="1">
      <c r="D14" s="7" t="s">
        <v>56</v>
      </c>
      <c r="E14" s="7" t="s">
        <v>57</v>
      </c>
      <c r="G14" s="7" t="s">
        <v>56</v>
      </c>
      <c r="H14" s="7" t="s">
        <v>57</v>
      </c>
      <c r="J14" s="7" t="s">
        <v>56</v>
      </c>
      <c r="K14" s="7" t="s">
        <v>57</v>
      </c>
      <c r="M14" s="7" t="s">
        <v>56</v>
      </c>
      <c r="N14" s="7" t="s">
        <v>57</v>
      </c>
      <c r="P14" s="7" t="s">
        <v>56</v>
      </c>
      <c r="Q14" s="7" t="s">
        <v>57</v>
      </c>
      <c r="S14" s="7" t="s">
        <v>56</v>
      </c>
      <c r="T14" s="7" t="s">
        <v>57</v>
      </c>
      <c r="V14" s="7" t="s">
        <v>56</v>
      </c>
      <c r="W14" s="7" t="s">
        <v>57</v>
      </c>
      <c r="Y14" s="7" t="s">
        <v>56</v>
      </c>
      <c r="Z14" s="7" t="s">
        <v>57</v>
      </c>
      <c r="AA14"/>
    </row>
    <row r="15" spans="1:27" ht="12.75">
      <c r="A15" s="21" t="s">
        <v>27</v>
      </c>
      <c r="D15" s="1">
        <v>1</v>
      </c>
      <c r="E15" s="6">
        <f>D15/D$19</f>
        <v>0.011363636363636364</v>
      </c>
      <c r="G15" s="1">
        <v>5</v>
      </c>
      <c r="H15" s="6">
        <f>G15/G$19</f>
        <v>0.05747126436781609</v>
      </c>
      <c r="J15" s="1">
        <v>5</v>
      </c>
      <c r="K15" s="6">
        <f>J15/J$19</f>
        <v>0.06666666666666667</v>
      </c>
      <c r="M15" s="1">
        <v>6</v>
      </c>
      <c r="N15" s="6">
        <f>M15/M$19</f>
        <v>0.041379310344827586</v>
      </c>
      <c r="P15" s="1">
        <v>1</v>
      </c>
      <c r="Q15" s="6">
        <f>P15/P$19</f>
        <v>0.018867924528301886</v>
      </c>
      <c r="S15" s="1">
        <v>4</v>
      </c>
      <c r="T15" s="6">
        <f>S15/S$19</f>
        <v>0.03361344537815126</v>
      </c>
      <c r="V15" s="1">
        <v>4</v>
      </c>
      <c r="W15" s="6">
        <f>V15/V$19</f>
        <v>0.025806451612903226</v>
      </c>
      <c r="Y15" s="1">
        <v>26</v>
      </c>
      <c r="Z15" s="6">
        <f>Y15/Y$19</f>
        <v>0.036011080332409975</v>
      </c>
      <c r="AA15"/>
    </row>
    <row r="16" spans="1:27" ht="12.75">
      <c r="A16" s="21" t="s">
        <v>28</v>
      </c>
      <c r="D16" s="1">
        <v>9</v>
      </c>
      <c r="E16" s="6">
        <f aca="true" t="shared" si="0" ref="E16:H19">D16/D$19</f>
        <v>0.10227272727272728</v>
      </c>
      <c r="G16" s="1">
        <v>24</v>
      </c>
      <c r="H16" s="6">
        <f t="shared" si="0"/>
        <v>0.27586206896551724</v>
      </c>
      <c r="J16" s="1">
        <v>14</v>
      </c>
      <c r="K16" s="6">
        <f>J16/J$19</f>
        <v>0.18666666666666668</v>
      </c>
      <c r="M16" s="1">
        <v>35</v>
      </c>
      <c r="N16" s="6">
        <f>M16/M$19</f>
        <v>0.2413793103448276</v>
      </c>
      <c r="P16" s="1">
        <v>9</v>
      </c>
      <c r="Q16" s="6">
        <f>P16/P$19</f>
        <v>0.16981132075471697</v>
      </c>
      <c r="S16" s="1">
        <v>18</v>
      </c>
      <c r="T16" s="6">
        <f>S16/S$19</f>
        <v>0.15126050420168066</v>
      </c>
      <c r="V16" s="1">
        <v>25</v>
      </c>
      <c r="W16" s="6">
        <f>V16/V$19</f>
        <v>0.16129032258064516</v>
      </c>
      <c r="Y16" s="1">
        <v>134</v>
      </c>
      <c r="Z16" s="6">
        <f>Y16/Y$19</f>
        <v>0.18559556786703602</v>
      </c>
      <c r="AA16"/>
    </row>
    <row r="17" spans="1:27" ht="12.75">
      <c r="A17" s="21" t="s">
        <v>48</v>
      </c>
      <c r="D17" s="1">
        <v>70</v>
      </c>
      <c r="E17" s="6">
        <f t="shared" si="0"/>
        <v>0.7954545454545454</v>
      </c>
      <c r="G17" s="1">
        <v>50</v>
      </c>
      <c r="H17" s="6">
        <f t="shared" si="0"/>
        <v>0.5747126436781609</v>
      </c>
      <c r="J17" s="1">
        <v>42</v>
      </c>
      <c r="K17" s="6">
        <f>J17/J$19</f>
        <v>0.56</v>
      </c>
      <c r="M17" s="1">
        <v>84</v>
      </c>
      <c r="N17" s="6">
        <f>M17/M$19</f>
        <v>0.5793103448275863</v>
      </c>
      <c r="P17" s="1">
        <v>36</v>
      </c>
      <c r="Q17" s="6">
        <f>P17/P$19</f>
        <v>0.6792452830188679</v>
      </c>
      <c r="S17" s="1">
        <v>85</v>
      </c>
      <c r="T17" s="6">
        <f>S17/S$19</f>
        <v>0.7142857142857143</v>
      </c>
      <c r="V17" s="1">
        <v>96</v>
      </c>
      <c r="W17" s="6">
        <f>V17/V$19</f>
        <v>0.6193548387096774</v>
      </c>
      <c r="Y17" s="1">
        <v>463</v>
      </c>
      <c r="Z17" s="6">
        <f>Y17/Y$19</f>
        <v>0.6412742382271468</v>
      </c>
      <c r="AA17"/>
    </row>
    <row r="18" spans="1:27" ht="12.75">
      <c r="A18" s="24" t="s">
        <v>29</v>
      </c>
      <c r="D18" s="1">
        <v>8</v>
      </c>
      <c r="E18" s="6">
        <f t="shared" si="0"/>
        <v>0.09090909090909091</v>
      </c>
      <c r="G18" s="1">
        <v>8</v>
      </c>
      <c r="H18" s="6">
        <f t="shared" si="0"/>
        <v>0.09195402298850575</v>
      </c>
      <c r="J18" s="1">
        <v>14</v>
      </c>
      <c r="K18" s="6">
        <f>J18/J$19</f>
        <v>0.18666666666666668</v>
      </c>
      <c r="M18" s="1">
        <v>20</v>
      </c>
      <c r="N18" s="6">
        <f>M18/M$19</f>
        <v>0.13793103448275862</v>
      </c>
      <c r="P18" s="1">
        <v>7</v>
      </c>
      <c r="Q18" s="6">
        <f>P18/P$19</f>
        <v>0.1320754716981132</v>
      </c>
      <c r="S18" s="1">
        <v>12</v>
      </c>
      <c r="T18" s="6">
        <f>S18/S$19</f>
        <v>0.10084033613445378</v>
      </c>
      <c r="V18" s="1">
        <v>30</v>
      </c>
      <c r="W18" s="6">
        <f>V18/V$19</f>
        <v>0.1935483870967742</v>
      </c>
      <c r="Y18" s="1">
        <v>99</v>
      </c>
      <c r="Z18" s="6">
        <f>Y18/Y$19</f>
        <v>0.1371191135734072</v>
      </c>
      <c r="AA18"/>
    </row>
    <row r="19" spans="1:27" ht="12.75">
      <c r="A19" s="23" t="s">
        <v>1</v>
      </c>
      <c r="B19" s="15"/>
      <c r="C19" s="16"/>
      <c r="D19" s="16">
        <f>SUM(D15:D18)</f>
        <v>88</v>
      </c>
      <c r="E19" s="17">
        <f t="shared" si="0"/>
        <v>1</v>
      </c>
      <c r="F19" s="16"/>
      <c r="G19" s="16">
        <f>SUM(G15:G18)</f>
        <v>87</v>
      </c>
      <c r="H19" s="17">
        <f t="shared" si="0"/>
        <v>1</v>
      </c>
      <c r="I19" s="16"/>
      <c r="J19" s="16">
        <f>SUM(J15:J18)</f>
        <v>75</v>
      </c>
      <c r="K19" s="17">
        <f>J19/J$19</f>
        <v>1</v>
      </c>
      <c r="L19" s="16"/>
      <c r="M19" s="16">
        <f>SUM(M15:M18)</f>
        <v>145</v>
      </c>
      <c r="N19" s="17">
        <f>M19/M$19</f>
        <v>1</v>
      </c>
      <c r="O19" s="16"/>
      <c r="P19" s="16">
        <f>SUM(P15:P18)</f>
        <v>53</v>
      </c>
      <c r="Q19" s="17">
        <f>P19/P$19</f>
        <v>1</v>
      </c>
      <c r="R19" s="16"/>
      <c r="S19" s="16">
        <f>SUM(S15:S18)</f>
        <v>119</v>
      </c>
      <c r="T19" s="17">
        <f>S19/S$19</f>
        <v>1</v>
      </c>
      <c r="U19" s="16"/>
      <c r="V19" s="16">
        <f>SUM(V15:V18)</f>
        <v>155</v>
      </c>
      <c r="W19" s="17">
        <f>V19/V$19</f>
        <v>1</v>
      </c>
      <c r="X19" s="16"/>
      <c r="Y19" s="16">
        <f>SUM(Y15:Y18)</f>
        <v>722</v>
      </c>
      <c r="Z19" s="17">
        <f>Y19/Y$19</f>
        <v>1</v>
      </c>
      <c r="AA19"/>
    </row>
    <row r="20" spans="1:26" s="31" customFormat="1" ht="12.75">
      <c r="A20" s="27"/>
      <c r="B20" s="28"/>
      <c r="C20" s="29"/>
      <c r="D20" s="29"/>
      <c r="E20" s="30"/>
      <c r="F20" s="29"/>
      <c r="G20" s="29"/>
      <c r="H20" s="30"/>
      <c r="I20" s="29"/>
      <c r="J20" s="29"/>
      <c r="K20" s="30"/>
      <c r="L20" s="29"/>
      <c r="M20" s="29"/>
      <c r="N20" s="30"/>
      <c r="O20" s="29"/>
      <c r="P20" s="29"/>
      <c r="Q20" s="30"/>
      <c r="R20" s="29"/>
      <c r="S20" s="29"/>
      <c r="T20" s="30"/>
      <c r="U20" s="29"/>
      <c r="V20" s="29"/>
      <c r="W20" s="30"/>
      <c r="X20" s="29"/>
      <c r="Y20" s="29"/>
      <c r="Z20" s="30"/>
    </row>
    <row r="21" spans="1:27" ht="12.75">
      <c r="A21" s="45" t="s">
        <v>146</v>
      </c>
      <c r="B21" s="46"/>
      <c r="C21" s="46"/>
      <c r="D21" s="46"/>
      <c r="E21" s="46"/>
      <c r="F21" s="46"/>
      <c r="G21" s="46"/>
      <c r="H21" s="46"/>
      <c r="J21" s="1"/>
      <c r="K21" s="6"/>
      <c r="M21" s="1"/>
      <c r="N21" s="6"/>
      <c r="P21" s="1"/>
      <c r="Q21" s="6"/>
      <c r="S21" s="1"/>
      <c r="T21" s="6"/>
      <c r="V21" s="1"/>
      <c r="W21" s="6"/>
      <c r="Y21" s="1"/>
      <c r="Z21" s="6"/>
      <c r="AA21"/>
    </row>
    <row r="22" spans="1:26" s="31" customFormat="1" ht="15">
      <c r="A22" s="26"/>
      <c r="B22" s="3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6"/>
      <c r="N22" s="35"/>
      <c r="O22" s="35"/>
      <c r="P22" s="36"/>
      <c r="Q22" s="35"/>
      <c r="R22" s="35"/>
      <c r="S22" s="36"/>
      <c r="T22" s="35"/>
      <c r="U22" s="35"/>
      <c r="V22" s="36"/>
      <c r="W22" s="35"/>
      <c r="X22" s="35"/>
      <c r="Y22" s="36"/>
      <c r="Z22" s="35"/>
    </row>
    <row r="23" spans="1:27" ht="41.25" customHeight="1">
      <c r="A23" s="18" t="s">
        <v>136</v>
      </c>
      <c r="C23" s="14"/>
      <c r="D23" s="37" t="s">
        <v>49</v>
      </c>
      <c r="E23" s="37"/>
      <c r="F23" s="14"/>
      <c r="G23" s="38" t="s">
        <v>53</v>
      </c>
      <c r="H23" s="38"/>
      <c r="I23" s="14"/>
      <c r="J23" s="39" t="s">
        <v>54</v>
      </c>
      <c r="K23" s="39"/>
      <c r="L23" s="14"/>
      <c r="M23" s="40" t="s">
        <v>55</v>
      </c>
      <c r="N23" s="40"/>
      <c r="O23" s="14"/>
      <c r="P23" s="41" t="s">
        <v>52</v>
      </c>
      <c r="Q23" s="41"/>
      <c r="R23" s="14"/>
      <c r="S23" s="42" t="s">
        <v>51</v>
      </c>
      <c r="T23" s="42"/>
      <c r="U23" s="14"/>
      <c r="V23" s="43" t="s">
        <v>50</v>
      </c>
      <c r="W23" s="43"/>
      <c r="X23" s="1"/>
      <c r="Y23" s="44" t="s">
        <v>1</v>
      </c>
      <c r="Z23" s="44"/>
      <c r="AA23"/>
    </row>
    <row r="24" spans="4:27" ht="12.75" customHeight="1">
      <c r="D24" s="7" t="s">
        <v>56</v>
      </c>
      <c r="E24" s="7" t="s">
        <v>57</v>
      </c>
      <c r="G24" s="7" t="s">
        <v>56</v>
      </c>
      <c r="H24" s="7" t="s">
        <v>57</v>
      </c>
      <c r="J24" s="7" t="s">
        <v>56</v>
      </c>
      <c r="K24" s="7" t="s">
        <v>57</v>
      </c>
      <c r="M24" s="7" t="s">
        <v>56</v>
      </c>
      <c r="N24" s="7" t="s">
        <v>57</v>
      </c>
      <c r="P24" s="7" t="s">
        <v>56</v>
      </c>
      <c r="Q24" s="7" t="s">
        <v>57</v>
      </c>
      <c r="S24" s="7" t="s">
        <v>56</v>
      </c>
      <c r="T24" s="7" t="s">
        <v>57</v>
      </c>
      <c r="V24" s="7" t="s">
        <v>56</v>
      </c>
      <c r="W24" s="7" t="s">
        <v>57</v>
      </c>
      <c r="Y24" s="7" t="s">
        <v>56</v>
      </c>
      <c r="Z24" s="7" t="s">
        <v>57</v>
      </c>
      <c r="AA24"/>
    </row>
    <row r="25" spans="1:27" ht="12.75">
      <c r="A25" s="21" t="s">
        <v>30</v>
      </c>
      <c r="D25" s="1">
        <v>4</v>
      </c>
      <c r="E25" s="6">
        <f>D25/D$29</f>
        <v>0.03278688524590164</v>
      </c>
      <c r="G25" s="1">
        <v>12</v>
      </c>
      <c r="H25" s="6">
        <f>G25/G$29</f>
        <v>0.1188118811881188</v>
      </c>
      <c r="J25" s="1">
        <v>9</v>
      </c>
      <c r="K25" s="6">
        <f>J25/J$29</f>
        <v>0.10227272727272728</v>
      </c>
      <c r="M25" s="1">
        <v>18</v>
      </c>
      <c r="N25" s="6">
        <f>M25/M$29</f>
        <v>0.10112359550561797</v>
      </c>
      <c r="P25" s="1">
        <v>4</v>
      </c>
      <c r="Q25" s="6">
        <f>P25/P$29</f>
        <v>0.07272727272727272</v>
      </c>
      <c r="S25" s="1">
        <v>10</v>
      </c>
      <c r="T25" s="6">
        <f>S25/S$29</f>
        <v>0.06756756756756757</v>
      </c>
      <c r="V25" s="1">
        <v>11</v>
      </c>
      <c r="W25" s="6">
        <f>V25/V$29</f>
        <v>0.05945945945945946</v>
      </c>
      <c r="Y25" s="1">
        <v>68</v>
      </c>
      <c r="Z25" s="6">
        <f>Y25/Y$29</f>
        <v>0.07753705815279362</v>
      </c>
      <c r="AA25"/>
    </row>
    <row r="26" spans="1:27" ht="12.75">
      <c r="A26" s="21" t="s">
        <v>31</v>
      </c>
      <c r="D26" s="1">
        <v>14</v>
      </c>
      <c r="E26" s="6">
        <f>D26/D$29</f>
        <v>0.11475409836065574</v>
      </c>
      <c r="G26" s="1">
        <v>19</v>
      </c>
      <c r="H26" s="6">
        <f>G26/G$29</f>
        <v>0.18811881188118812</v>
      </c>
      <c r="J26" s="1">
        <v>11</v>
      </c>
      <c r="K26" s="6">
        <f>J26/J$29</f>
        <v>0.125</v>
      </c>
      <c r="M26" s="1">
        <v>37</v>
      </c>
      <c r="N26" s="6">
        <f>M26/M$29</f>
        <v>0.20786516853932585</v>
      </c>
      <c r="P26" s="1">
        <v>9</v>
      </c>
      <c r="Q26" s="6">
        <f>P26/P$29</f>
        <v>0.16363636363636364</v>
      </c>
      <c r="S26" s="1">
        <v>23</v>
      </c>
      <c r="T26" s="6">
        <f>S26/S$29</f>
        <v>0.1554054054054054</v>
      </c>
      <c r="V26" s="1">
        <v>23</v>
      </c>
      <c r="W26" s="6">
        <f>V26/V$29</f>
        <v>0.12432432432432433</v>
      </c>
      <c r="Y26" s="1">
        <v>136</v>
      </c>
      <c r="Z26" s="6">
        <f>Y26/Y$29</f>
        <v>0.15507411630558723</v>
      </c>
      <c r="AA26"/>
    </row>
    <row r="27" spans="1:27" ht="12.75">
      <c r="A27" s="21" t="s">
        <v>32</v>
      </c>
      <c r="D27" s="1">
        <v>55</v>
      </c>
      <c r="E27" s="6">
        <f>D27/D$29</f>
        <v>0.45081967213114754</v>
      </c>
      <c r="G27" s="1">
        <v>36</v>
      </c>
      <c r="H27" s="6">
        <f>G27/G$29</f>
        <v>0.3564356435643564</v>
      </c>
      <c r="J27" s="1">
        <v>36</v>
      </c>
      <c r="K27" s="6">
        <f>J27/J$29</f>
        <v>0.4090909090909091</v>
      </c>
      <c r="M27" s="1">
        <v>64</v>
      </c>
      <c r="N27" s="6">
        <f>M27/M$29</f>
        <v>0.3595505617977528</v>
      </c>
      <c r="P27" s="1">
        <v>22</v>
      </c>
      <c r="Q27" s="6">
        <f>P27/P$29</f>
        <v>0.4</v>
      </c>
      <c r="S27" s="1">
        <v>70</v>
      </c>
      <c r="T27" s="6">
        <f>S27/S$29</f>
        <v>0.47297297297297297</v>
      </c>
      <c r="V27" s="1">
        <v>84</v>
      </c>
      <c r="W27" s="6">
        <f>V27/V$29</f>
        <v>0.4540540540540541</v>
      </c>
      <c r="Y27" s="1">
        <v>367</v>
      </c>
      <c r="Z27" s="6">
        <f>Y27/Y$29</f>
        <v>0.4184720638540479</v>
      </c>
      <c r="AA27"/>
    </row>
    <row r="28" spans="1:27" ht="12.75">
      <c r="A28" s="21" t="s">
        <v>33</v>
      </c>
      <c r="D28" s="1">
        <v>49</v>
      </c>
      <c r="E28" s="6">
        <f>D28/D$29</f>
        <v>0.4016393442622951</v>
      </c>
      <c r="G28" s="1">
        <v>34</v>
      </c>
      <c r="H28" s="6">
        <f>G28/G$29</f>
        <v>0.33663366336633666</v>
      </c>
      <c r="J28" s="1">
        <v>32</v>
      </c>
      <c r="K28" s="6">
        <f>J28/J$29</f>
        <v>0.36363636363636365</v>
      </c>
      <c r="M28" s="1">
        <v>59</v>
      </c>
      <c r="N28" s="6">
        <f>M28/M$29</f>
        <v>0.33146067415730335</v>
      </c>
      <c r="P28" s="1">
        <v>20</v>
      </c>
      <c r="Q28" s="6">
        <f>P28/P$29</f>
        <v>0.36363636363636365</v>
      </c>
      <c r="S28" s="1">
        <v>45</v>
      </c>
      <c r="T28" s="6">
        <f>S28/S$29</f>
        <v>0.30405405405405406</v>
      </c>
      <c r="V28" s="1">
        <v>67</v>
      </c>
      <c r="W28" s="6">
        <f>V28/V$29</f>
        <v>0.3621621621621622</v>
      </c>
      <c r="Y28" s="1">
        <v>306</v>
      </c>
      <c r="Z28" s="6">
        <f>Y28/Y$29</f>
        <v>0.34891676168757124</v>
      </c>
      <c r="AA28"/>
    </row>
    <row r="29" spans="1:27" ht="12.75">
      <c r="A29" s="23" t="s">
        <v>1</v>
      </c>
      <c r="B29" s="15"/>
      <c r="C29" s="16"/>
      <c r="D29" s="16">
        <f>SUM(D25:D28)</f>
        <v>122</v>
      </c>
      <c r="E29" s="17">
        <f>D29/D$29</f>
        <v>1</v>
      </c>
      <c r="F29" s="16"/>
      <c r="G29" s="16">
        <f>SUM(G25:G28)</f>
        <v>101</v>
      </c>
      <c r="H29" s="17">
        <f>G29/G$29</f>
        <v>1</v>
      </c>
      <c r="I29" s="16"/>
      <c r="J29" s="16">
        <f>SUM(J25:J28)</f>
        <v>88</v>
      </c>
      <c r="K29" s="17">
        <f>J29/J$29</f>
        <v>1</v>
      </c>
      <c r="L29" s="16"/>
      <c r="M29" s="16">
        <f>SUM(M25:M28)</f>
        <v>178</v>
      </c>
      <c r="N29" s="17">
        <f>M29/M$29</f>
        <v>1</v>
      </c>
      <c r="O29" s="16"/>
      <c r="P29" s="16">
        <f>SUM(P25:P28)</f>
        <v>55</v>
      </c>
      <c r="Q29" s="17">
        <f>P29/P$29</f>
        <v>1</v>
      </c>
      <c r="R29" s="16"/>
      <c r="S29" s="16">
        <f>SUM(S25:S28)</f>
        <v>148</v>
      </c>
      <c r="T29" s="17">
        <f>S29/S$29</f>
        <v>1</v>
      </c>
      <c r="U29" s="16"/>
      <c r="V29" s="16">
        <f>SUM(V25:V28)</f>
        <v>185</v>
      </c>
      <c r="W29" s="17">
        <f>V29/V$29</f>
        <v>1</v>
      </c>
      <c r="X29" s="16"/>
      <c r="Y29" s="16">
        <f>SUM(Y25:Y28)</f>
        <v>877</v>
      </c>
      <c r="Z29" s="17">
        <f>Y29/Y$29</f>
        <v>1</v>
      </c>
      <c r="AA29"/>
    </row>
    <row r="30" spans="5:27" ht="12.75">
      <c r="E30" s="6"/>
      <c r="G30" s="1"/>
      <c r="H30" s="6"/>
      <c r="J30" s="1"/>
      <c r="K30" s="6"/>
      <c r="M30" s="1"/>
      <c r="N30" s="6"/>
      <c r="P30" s="1"/>
      <c r="Q30" s="6"/>
      <c r="S30" s="1"/>
      <c r="T30" s="6"/>
      <c r="V30" s="1"/>
      <c r="W30" s="6"/>
      <c r="Y30" s="1"/>
      <c r="Z30" s="6"/>
      <c r="AA30"/>
    </row>
    <row r="31" spans="5:27" ht="12.75">
      <c r="E31" s="6"/>
      <c r="G31" s="1"/>
      <c r="H31" s="6"/>
      <c r="J31" s="1"/>
      <c r="K31" s="6"/>
      <c r="M31" s="1"/>
      <c r="N31" s="6"/>
      <c r="P31" s="1"/>
      <c r="Q31" s="6"/>
      <c r="S31" s="1"/>
      <c r="T31" s="6"/>
      <c r="V31" s="1"/>
      <c r="W31" s="6"/>
      <c r="Y31" s="1"/>
      <c r="Z31" s="6"/>
      <c r="AA31"/>
    </row>
    <row r="32" spans="5:27" ht="12.75">
      <c r="E32" s="6"/>
      <c r="G32" s="1"/>
      <c r="H32" s="6"/>
      <c r="J32" s="1"/>
      <c r="K32" s="6"/>
      <c r="M32" s="1"/>
      <c r="N32" s="6"/>
      <c r="P32" s="1"/>
      <c r="Q32" s="6"/>
      <c r="S32" s="1"/>
      <c r="T32" s="6"/>
      <c r="V32" s="1"/>
      <c r="W32" s="6"/>
      <c r="Y32" s="1"/>
      <c r="Z32" s="6"/>
      <c r="AA32"/>
    </row>
  </sheetData>
  <sheetProtection/>
  <mergeCells count="27">
    <mergeCell ref="Y23:Z23"/>
    <mergeCell ref="S13:T13"/>
    <mergeCell ref="V13:W13"/>
    <mergeCell ref="Y13:Z13"/>
    <mergeCell ref="D23:E23"/>
    <mergeCell ref="G23:H23"/>
    <mergeCell ref="J23:K23"/>
    <mergeCell ref="M23:N23"/>
    <mergeCell ref="P23:Q23"/>
    <mergeCell ref="S23:T23"/>
    <mergeCell ref="V23:W23"/>
    <mergeCell ref="M3:N3"/>
    <mergeCell ref="P3:Q3"/>
    <mergeCell ref="S3:T3"/>
    <mergeCell ref="V3:W3"/>
    <mergeCell ref="Y3:Z3"/>
    <mergeCell ref="D13:E13"/>
    <mergeCell ref="G13:H13"/>
    <mergeCell ref="J13:K13"/>
    <mergeCell ref="M13:N13"/>
    <mergeCell ref="P13:Q13"/>
    <mergeCell ref="A2:H2"/>
    <mergeCell ref="A11:H11"/>
    <mergeCell ref="A21:H21"/>
    <mergeCell ref="D3:E3"/>
    <mergeCell ref="G3:H3"/>
    <mergeCell ref="J3:K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This</dc:creator>
  <cp:keywords/>
  <dc:description/>
  <cp:lastModifiedBy>WSUadm</cp:lastModifiedBy>
  <cp:lastPrinted>2012-06-14T18:07:34Z</cp:lastPrinted>
  <dcterms:created xsi:type="dcterms:W3CDTF">2012-03-29T16:01:54Z</dcterms:created>
  <dcterms:modified xsi:type="dcterms:W3CDTF">2012-06-14T18:08:23Z</dcterms:modified>
  <cp:category/>
  <cp:version/>
  <cp:contentType/>
  <cp:contentStatus/>
</cp:coreProperties>
</file>